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X:\OP21-22 P09 FLW\05. Contracts\Origami\Final files for CEC site - Mia\"/>
    </mc:Choice>
  </mc:AlternateContent>
  <xr:revisionPtr revIDLastSave="0" documentId="13_ncr:1_{37C6906C-B450-4906-B366-8A24F009B4C2}" xr6:coauthVersionLast="47" xr6:coauthVersionMax="47" xr10:uidLastSave="{00000000-0000-0000-0000-000000000000}"/>
  <bookViews>
    <workbookView xWindow="-108" yWindow="-108" windowWidth="23256" windowHeight="12576" activeTab="3" xr2:uid="{3B4A4A56-A826-4B11-A792-7F81005D98A0}"/>
  </bookViews>
  <sheets>
    <sheet name="CHANGE LOG" sheetId="2" state="hidden" r:id="rId1"/>
    <sheet name="INTRODUCTION" sheetId="4" r:id="rId2"/>
    <sheet name="CALCULATEUR - Poids ou Masse" sheetId="1" r:id="rId3"/>
    <sheet name="CALCULATEUR - Volum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5" l="1"/>
  <c r="F31" i="1" l="1"/>
  <c r="E45" i="1" l="1"/>
  <c r="C45" i="1"/>
  <c r="H44" i="1"/>
  <c r="G44" i="1"/>
  <c r="F44" i="1"/>
  <c r="D44" i="1"/>
  <c r="H43" i="1"/>
  <c r="G43" i="1"/>
  <c r="F43" i="1"/>
  <c r="D43" i="1"/>
  <c r="H42" i="1"/>
  <c r="G42" i="1"/>
  <c r="F42" i="1"/>
  <c r="D42" i="1"/>
  <c r="H41" i="1"/>
  <c r="G41" i="1"/>
  <c r="F41" i="1"/>
  <c r="D41" i="1"/>
  <c r="H40" i="1"/>
  <c r="G40" i="1"/>
  <c r="F40" i="1"/>
  <c r="D40" i="1"/>
  <c r="H39" i="1"/>
  <c r="G39" i="1"/>
  <c r="F39" i="1"/>
  <c r="D39" i="1"/>
  <c r="H38" i="1"/>
  <c r="G38" i="1"/>
  <c r="F38" i="1"/>
  <c r="D38" i="1"/>
  <c r="H37" i="1"/>
  <c r="G37" i="1"/>
  <c r="F37" i="1"/>
  <c r="D37" i="1"/>
  <c r="H36" i="1"/>
  <c r="G36" i="1"/>
  <c r="F36" i="1"/>
  <c r="D36" i="1"/>
  <c r="H35" i="1"/>
  <c r="G35" i="1"/>
  <c r="F35" i="1"/>
  <c r="D35" i="1"/>
  <c r="G34" i="1"/>
  <c r="F34" i="1"/>
  <c r="D34" i="1"/>
  <c r="G33" i="1"/>
  <c r="F33" i="1"/>
  <c r="D33" i="1"/>
  <c r="G32" i="1"/>
  <c r="F32" i="1"/>
  <c r="D32" i="1"/>
  <c r="G31" i="1"/>
  <c r="G45" i="1" s="1"/>
  <c r="D31" i="1"/>
  <c r="C63" i="1"/>
  <c r="J62" i="1"/>
  <c r="I62" i="1"/>
  <c r="H62" i="1"/>
  <c r="G62" i="1"/>
  <c r="D62" i="1"/>
  <c r="J61" i="1"/>
  <c r="I61" i="1"/>
  <c r="H61" i="1"/>
  <c r="G61" i="1"/>
  <c r="D61" i="1"/>
  <c r="J60" i="1"/>
  <c r="I60" i="1"/>
  <c r="H60" i="1"/>
  <c r="G60" i="1"/>
  <c r="D60" i="1"/>
  <c r="J59" i="1"/>
  <c r="I59" i="1"/>
  <c r="H59" i="1"/>
  <c r="G59" i="1"/>
  <c r="D59" i="1"/>
  <c r="J58" i="1"/>
  <c r="I58" i="1"/>
  <c r="H58" i="1"/>
  <c r="G58" i="1"/>
  <c r="D58" i="1"/>
  <c r="J57" i="1"/>
  <c r="I57" i="1"/>
  <c r="H57" i="1"/>
  <c r="G57" i="1"/>
  <c r="D57" i="1"/>
  <c r="J56" i="1"/>
  <c r="I56" i="1"/>
  <c r="H56" i="1"/>
  <c r="G56" i="1"/>
  <c r="D56" i="1"/>
  <c r="J55" i="1"/>
  <c r="I55" i="1"/>
  <c r="H55" i="1"/>
  <c r="G55" i="1"/>
  <c r="D55" i="1"/>
  <c r="J54" i="1"/>
  <c r="I54" i="1"/>
  <c r="H54" i="1"/>
  <c r="G54" i="1"/>
  <c r="D54" i="1"/>
  <c r="H53" i="1"/>
  <c r="G53" i="1"/>
  <c r="D53" i="1"/>
  <c r="H52" i="1"/>
  <c r="G52" i="1"/>
  <c r="I52" i="1" s="1"/>
  <c r="J52" i="1" s="1"/>
  <c r="D52" i="1"/>
  <c r="H51" i="1"/>
  <c r="G51" i="1"/>
  <c r="D51" i="1"/>
  <c r="F32" i="5"/>
  <c r="F33" i="5"/>
  <c r="F34" i="5"/>
  <c r="F35" i="5"/>
  <c r="F36" i="5"/>
  <c r="F37" i="5"/>
  <c r="F38" i="5"/>
  <c r="F39" i="5"/>
  <c r="F40" i="5"/>
  <c r="F41" i="5"/>
  <c r="F42" i="5"/>
  <c r="F43" i="5"/>
  <c r="F44" i="5"/>
  <c r="F31" i="5"/>
  <c r="D32" i="5"/>
  <c r="D33" i="5"/>
  <c r="D34" i="5"/>
  <c r="D35" i="5"/>
  <c r="D36" i="5"/>
  <c r="D37" i="5"/>
  <c r="D38" i="5"/>
  <c r="D39" i="5"/>
  <c r="D40" i="5"/>
  <c r="D41" i="5"/>
  <c r="D42" i="5"/>
  <c r="D43" i="5"/>
  <c r="D44" i="5"/>
  <c r="J54" i="5"/>
  <c r="J55" i="5"/>
  <c r="J56" i="5"/>
  <c r="J57" i="5"/>
  <c r="J58" i="5"/>
  <c r="J59" i="5"/>
  <c r="J60" i="5"/>
  <c r="J61" i="5"/>
  <c r="J62" i="5"/>
  <c r="I55" i="5"/>
  <c r="I56" i="5"/>
  <c r="I57" i="5"/>
  <c r="I58" i="5"/>
  <c r="I59" i="5"/>
  <c r="I60" i="5"/>
  <c r="I61" i="5"/>
  <c r="I62" i="5"/>
  <c r="H52" i="5"/>
  <c r="H53" i="5"/>
  <c r="H54" i="5"/>
  <c r="H55" i="5"/>
  <c r="H56" i="5"/>
  <c r="H57" i="5"/>
  <c r="H58" i="5"/>
  <c r="H59" i="5"/>
  <c r="H60" i="5"/>
  <c r="H61" i="5"/>
  <c r="H62" i="5"/>
  <c r="H51" i="5"/>
  <c r="G54" i="5"/>
  <c r="I54" i="5" s="1"/>
  <c r="G55" i="5"/>
  <c r="G56" i="5"/>
  <c r="G57" i="5"/>
  <c r="G58" i="5"/>
  <c r="G59" i="5"/>
  <c r="G60" i="5"/>
  <c r="G61" i="5"/>
  <c r="G62" i="5"/>
  <c r="D52" i="5"/>
  <c r="D53" i="5"/>
  <c r="D54" i="5"/>
  <c r="D55" i="5"/>
  <c r="D56" i="5"/>
  <c r="D57" i="5"/>
  <c r="D58" i="5"/>
  <c r="D59" i="5"/>
  <c r="D60" i="5"/>
  <c r="D61" i="5"/>
  <c r="D62" i="5"/>
  <c r="D51" i="5"/>
  <c r="H35" i="5"/>
  <c r="H36" i="5"/>
  <c r="H37" i="5"/>
  <c r="H38" i="5"/>
  <c r="H39" i="5"/>
  <c r="H40" i="5"/>
  <c r="H41" i="5"/>
  <c r="H42" i="5"/>
  <c r="H43" i="5"/>
  <c r="H44" i="5"/>
  <c r="G32" i="5"/>
  <c r="G33" i="5"/>
  <c r="G34" i="5"/>
  <c r="G35" i="5"/>
  <c r="G36" i="5"/>
  <c r="G37" i="5"/>
  <c r="G38" i="5"/>
  <c r="G39" i="5"/>
  <c r="G40" i="5"/>
  <c r="G41" i="5"/>
  <c r="G42" i="5"/>
  <c r="G43" i="5"/>
  <c r="G44" i="5"/>
  <c r="G31" i="5"/>
  <c r="G63" i="1" l="1"/>
  <c r="H34" i="1"/>
  <c r="H33" i="1"/>
  <c r="H32" i="1"/>
  <c r="H31" i="1"/>
  <c r="I53" i="1"/>
  <c r="J53" i="1" s="1"/>
  <c r="I51" i="1"/>
  <c r="J51" i="1" s="1"/>
  <c r="I63" i="1"/>
  <c r="C63" i="5"/>
  <c r="E45" i="5"/>
  <c r="C45" i="5"/>
  <c r="G51" i="5" l="1"/>
  <c r="G52" i="5"/>
  <c r="G53" i="5"/>
  <c r="H45" i="1"/>
  <c r="G45" i="5"/>
  <c r="I52" i="5" l="1"/>
  <c r="J52" i="5" s="1"/>
  <c r="H31" i="5"/>
  <c r="I53" i="5"/>
  <c r="J53" i="5" s="1"/>
  <c r="I51" i="5"/>
  <c r="J51" i="5" s="1"/>
  <c r="H32" i="5"/>
  <c r="H34" i="5"/>
  <c r="H33" i="5"/>
  <c r="G63" i="5"/>
  <c r="H45" i="5" l="1"/>
  <c r="I63" i="5"/>
</calcChain>
</file>

<file path=xl/sharedStrings.xml><?xml version="1.0" encoding="utf-8"?>
<sst xmlns="http://schemas.openxmlformats.org/spreadsheetml/2006/main" count="178" uniqueCount="99">
  <si>
    <t>Document change record</t>
  </si>
  <si>
    <t>This spreadsheet contains</t>
  </si>
  <si>
    <t>Project number</t>
  </si>
  <si>
    <t>File name</t>
  </si>
  <si>
    <t>Version</t>
  </si>
  <si>
    <t>v1.0</t>
  </si>
  <si>
    <t>Date</t>
  </si>
  <si>
    <t xml:space="preserve">Prepared by </t>
  </si>
  <si>
    <t>Andrew Boulding</t>
  </si>
  <si>
    <t xml:space="preserve">Senior Analyst </t>
  </si>
  <si>
    <t>Email</t>
  </si>
  <si>
    <t>andrew.boulding@wrap.org.uk</t>
  </si>
  <si>
    <t>Prepared for</t>
  </si>
  <si>
    <t>Record of changes</t>
  </si>
  <si>
    <t>Changes made</t>
  </si>
  <si>
    <t>Your name</t>
  </si>
  <si>
    <t>Initial spreadsheet</t>
  </si>
  <si>
    <t>AB</t>
  </si>
  <si>
    <t>IFW125-GEN</t>
  </si>
  <si>
    <t>First draft business case cost calculator</t>
  </si>
  <si>
    <t>BUSINESS_CASE_CALC</t>
  </si>
  <si>
    <t>Commission for Environmental Cooperation (CEC)</t>
  </si>
  <si>
    <t>Restaurant</t>
  </si>
  <si>
    <t>Oranges</t>
  </si>
  <si>
    <t>Total</t>
  </si>
  <si>
    <t>v2.0</t>
  </si>
  <si>
    <t>Added benchmarking tab and new table on interventions</t>
  </si>
  <si>
    <t>INTRODUCTION</t>
  </si>
  <si>
    <t>gallons</t>
  </si>
  <si>
    <t>-</t>
  </si>
  <si>
    <t xml:space="preserve"> </t>
  </si>
  <si>
    <t>Nom de l'organisation</t>
  </si>
  <si>
    <t>Type d'organisation</t>
  </si>
  <si>
    <t>Unité de mesure</t>
  </si>
  <si>
    <t>kilogrammes</t>
  </si>
  <si>
    <t>Pesos mexicains</t>
  </si>
  <si>
    <t>Carottes</t>
  </si>
  <si>
    <t>Poires</t>
  </si>
  <si>
    <t>Farine</t>
  </si>
  <si>
    <t>Valeur estimée par unité alimentaire</t>
  </si>
  <si>
    <t>Coût de la solution</t>
  </si>
  <si>
    <t>Remplir les cellules grises</t>
  </si>
  <si>
    <t>Lait</t>
  </si>
  <si>
    <t>Jus</t>
  </si>
  <si>
    <t>Eau embouteillée</t>
  </si>
  <si>
    <t>Vinaigrette</t>
  </si>
  <si>
    <t>millilitres</t>
  </si>
  <si>
    <t>Réfrigérateur intelligent</t>
  </si>
  <si>
    <t>Formation du personnel</t>
  </si>
  <si>
    <t>Nouveau logiciel de gestion des stocks</t>
  </si>
  <si>
    <t>Réduction de la PGA par année, selon la masse/le poids</t>
  </si>
  <si>
    <t>CALCULATEUR DES COÛTS RELATIFS À LA PERTE ET AU GASPILLAGE D'ALIMENTS</t>
  </si>
  <si>
    <t>litres</t>
  </si>
  <si>
    <t>Traiteur/hôtel</t>
  </si>
  <si>
    <t>Producteur alimentaire</t>
  </si>
  <si>
    <t>Distributeur/grossiste alimentaire</t>
  </si>
  <si>
    <t>Transformateur/fabricant d'aliments</t>
  </si>
  <si>
    <t>Hôpital/foyer de soins de longue durée</t>
  </si>
  <si>
    <t>Bureau</t>
  </si>
  <si>
    <t>Autre</t>
  </si>
  <si>
    <t>Dollars canadiens</t>
  </si>
  <si>
    <t>Dollars américains</t>
  </si>
  <si>
    <t>livres</t>
  </si>
  <si>
    <t>Le calculateur des coûts relatifs à la perte et au gaspillage d'aliments est un outil simple qui peut servir à établir le coût de la perte et du gaspillage d'aliments (PGA) dans votre organisation, ainsi que les économies auxquelles donnent lieu les mesures de réduction de la PGA. Le calculateur aide les organisations à procéder à une analyse de la rentabilité qu’offre la mise en œuvre de telles mesures de réduction. Il a été conçu par le Waste and Resources Action Programme (WRAP) et le World Resources Institute (WRI) pour le compte de la Commission de coopération environnementale (CCE).</t>
  </si>
  <si>
    <t>Il existe deux types de calculateur, l’un pour la PGA solide et l’autre pour la PGA liquide, et chaque calculateur comporte les trois sections énumérées ci-après.</t>
  </si>
  <si>
    <t>Section 1 - L'organisation</t>
  </si>
  <si>
    <t>Section 2 - La perte et le gaspillage d'aliments</t>
  </si>
  <si>
    <t>Dans cette section, l'utilisateur doit donner des renseignements sur les mesures qu'il prévoit prendre pour réduire la PGA au sein de l'organisation. Les deux éléments à indiquer sont le coût total prévu de ces mesures et la réduction escomptée (en %) de la PGA qui en résultera. Les autres éléments sont calculés automatiquement. La partie Résultats du tableau collige tous les autres renseignements fournis sur la PGA et sur les mesures potentielles. Le coût prévu de la PGA pour l'organisation est ensuite calculé automatiquement, avec et sans l’application de mesures, afin d’indiquer les avantages financiers que procure la réduction de la PGA.</t>
  </si>
  <si>
    <t>RENSEIGNEMENTS ESSENTIELS</t>
  </si>
  <si>
    <t>Les cellules jaunes se remplissent automatiquement.</t>
  </si>
  <si>
    <t>Prière de remplir les cellules grises.</t>
  </si>
  <si>
    <t>1) L'organisation</t>
  </si>
  <si>
    <t>(Entrer le nom de l'organisation)</t>
  </si>
  <si>
    <t>Kilogrammes</t>
  </si>
  <si>
    <r>
      <rPr>
        <b/>
        <sz val="20"/>
        <color theme="9" tint="-0.249977111117893"/>
        <rFont val="Calibri"/>
        <family val="2"/>
        <scheme val="minor"/>
      </rPr>
      <t xml:space="preserve">2) </t>
    </r>
    <r>
      <rPr>
        <b/>
        <sz val="20"/>
        <color theme="5" tint="-0.499984740745262"/>
        <rFont val="Calibri"/>
        <family val="2"/>
        <scheme val="minor"/>
      </rPr>
      <t>LA PERTE ET LE GASPILLAGE D'ALIMENTS</t>
    </r>
    <r>
      <rPr>
        <b/>
        <sz val="20"/>
        <rFont val="Calibri"/>
        <family val="2"/>
        <scheme val="minor"/>
      </rPr>
      <t xml:space="preserve"> (cliquer sur le titre d'une colonne pour en savoir plus)</t>
    </r>
  </si>
  <si>
    <t>Devise</t>
  </si>
  <si>
    <t>Coût de la PGA par jour (en devise  locale)</t>
  </si>
  <si>
    <t>% de la PGA visé par cette solution (en valeur financière)</t>
  </si>
  <si>
    <t>Réduction estimée de la PGA, si connue (en %)</t>
  </si>
  <si>
    <t>Valeur financière de la réduction de la PGA par année</t>
  </si>
  <si>
    <t>Devise locale</t>
  </si>
  <si>
    <t>École/université</t>
  </si>
  <si>
    <t>Solutions envisagées</t>
  </si>
  <si>
    <r>
      <rPr>
        <b/>
        <sz val="20"/>
        <color theme="9" tint="-0.249977111117893"/>
        <rFont val="Calibri"/>
        <family val="2"/>
        <scheme val="minor"/>
      </rPr>
      <t xml:space="preserve">3) </t>
    </r>
    <r>
      <rPr>
        <b/>
        <sz val="20"/>
        <color theme="5" tint="-0.499984740745262"/>
        <rFont val="Calibri"/>
        <family val="2"/>
        <scheme val="minor"/>
      </rPr>
      <t xml:space="preserve">LES SOLUTIONS ENVISAGÉES POUR RÉDUIRE LA PGA ET LEURS RÉSULTATS </t>
    </r>
    <r>
      <rPr>
        <b/>
        <sz val="20"/>
        <rFont val="Calibri"/>
        <family val="2"/>
        <scheme val="minor"/>
      </rPr>
      <t>(cliquer sur le titre d'une colonne pour en savoir plus)</t>
    </r>
  </si>
  <si>
    <t>Section 3 - Les solutions envisagées pour réduire la PGA et leurs résultats</t>
  </si>
  <si>
    <t>Les cellules jaunes se remplissent automatiquement</t>
  </si>
  <si>
    <r>
      <rPr>
        <b/>
        <sz val="20"/>
        <color theme="9" tint="-0.249977111117893"/>
        <rFont val="Calibri"/>
        <family val="2"/>
        <scheme val="minor"/>
      </rPr>
      <t xml:space="preserve">2) </t>
    </r>
    <r>
      <rPr>
        <b/>
        <sz val="20"/>
        <color theme="5" tint="-0.499984740745262"/>
        <rFont val="Calibri"/>
        <family val="2"/>
        <scheme val="minor"/>
      </rPr>
      <t>LA PERTE ET LE GASPILLAGE D'ALIMENTS</t>
    </r>
    <r>
      <rPr>
        <b/>
        <sz val="20"/>
        <rFont val="Calibri"/>
        <family val="2"/>
        <scheme val="minor"/>
      </rPr>
      <t xml:space="preserve"> (cliquez sur le titre d'une colonne pour en savoir plus)</t>
    </r>
  </si>
  <si>
    <t>Catégorie d'aliment; p. ex. « Tous les aliments » ou des aliments précis  (pommes, carottes, pêches, etc.)</t>
  </si>
  <si>
    <t>3) LES SOLUTIONS ENVISAGÉES POUR RÉDUIRE LA PGA ET LEURS RÉSULTATS (cliquer sur le titre d'une colonne pour en savoir plus)</t>
  </si>
  <si>
    <t>% total dePGA  (en valeur financière)</t>
  </si>
  <si>
    <t>Période d'amortissement  (en années)</t>
  </si>
  <si>
    <t>Le calculateur est destiné à toute organisation d'Amérique du Nord (Canada, Mexique et États-Unis) qui veut mesurer la PGA ou prendre des mesures en vue de la réduire. Il peut également servir à des organisations dont les activités s'étendent au-delà des frontières géographiques des trois pays. Il n'est pas nécessaire de connaître exactement l’ampleur de la PGA au sein d’une organisation, car il est possible de se fonder sur les meilleures estimations de cette ampleur. En revanche, les résultats obtenus grâce au calculateur sont quand même plus fiables lorsqu'on dispose d’estimations les plus exactes possibles en matière de poids et de coût.</t>
  </si>
  <si>
    <t>Dans cette section, l'utilisateur doit inscrire les renseignements relatifs à son organisation, à savoir le nom de cette organisation, et indiquer les plus précisément possible le type d'activité qu’elle exerce.</t>
  </si>
  <si>
    <t>L'utilisateur doit donner des détails sur la PGA au sein de l'organisation en énumérant tout d'abord les types d'aliments (p. ex. des carottes ou tous les aliments). Il doit également donner la meilleure estimation possible de la quantité quotidienne de déchets de l'aliment en question dans une unité donnée, de même que l’estimation du coût de cet aliment par unité. Il ne faut utiliser qu'une seule unité à la fois. Il peut s'agir des parties comestibles de l'aliment et de ses parties non comestibles (p. ex. les noyaux, les pelures et les os). Les coûts doivent inclure le prix d'achat des ingrédients, le coût de transformation ou de cuisson de l'aliment avant qu'il soit jeté, et le coût de son élimination. La dernière colonne convertira tous les coûts en dollars américains et ils serviront à effectuer des calculs ultérieurs.</t>
  </si>
  <si>
    <t>Il importe de se rappeler que les avantages qu’offre la réduction de la PGA ne sont pas purement financiers. Il faut également tenir compte des avantages sociaux et environnementaux, par exemple lorsqu'on effectue une analyse de la rentabilité de la réduction de la PGA au sein d’une organisation.</t>
  </si>
  <si>
    <t>Estimation de la quantité perdue ou gaspillée par jour</t>
  </si>
  <si>
    <t>Colonne E: Inscrivez votre estimation la plus juste de la quantité de l’aliment qui est perdue ou gaspillée tous les jours. Si les données sont en semaine ou en année, divisez-les respectivement par 7 ou par 365. Cette PGA estimée peut inclure des aliments comestibles et des parties non comestibles (p. ex. les os, les pelures et les noyaux).</t>
  </si>
  <si>
    <t>Colonne G: En fonction de la colonne F du tableau 2, déterminez le % des produits alimentaires visés par la solution envisagée. Par exemple, la formation du personnel aura vraisemblablement une incidence sur 100 % de la PGA, tandis que la réfrigération intelligente n’en aura une que sur le % d’aliments périssables.</t>
  </si>
  <si>
    <r>
      <rPr>
        <sz val="11"/>
        <rFont val="Calibri"/>
        <family val="2"/>
        <scheme val="minor"/>
      </rPr>
      <t xml:space="preserve">Pour plus d'outils et de ressources, visitez: </t>
    </r>
    <r>
      <rPr>
        <u/>
        <sz val="11"/>
        <color theme="10"/>
        <rFont val="Calibri"/>
        <family val="2"/>
        <scheme val="minor"/>
      </rPr>
      <t>http://www.cec.org/flwm/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</si>
</sst>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409]* #,##0.00_ ;_-[$$-409]* \-#,##0.00\ ;_-[$$-409]* &quot;-&quot;??_ ;_-@_ "/>
  </numFmts>
  <fonts count="21" x14ac:knownFonts="1">
    <font>
      <sz val="11"/>
      <color theme="1"/>
      <name val="Calibri"/>
      <family val="2"/>
      <scheme val="minor"/>
    </font>
    <font>
      <b/>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b/>
      <sz val="16"/>
      <color theme="9" tint="-0.249977111117893"/>
      <name val="Calibri"/>
      <family val="2"/>
      <scheme val="minor"/>
    </font>
    <font>
      <b/>
      <sz val="24"/>
      <color theme="9" tint="-0.249977111117893"/>
      <name val="Calibri"/>
      <family val="2"/>
      <scheme val="minor"/>
    </font>
    <font>
      <b/>
      <sz val="14"/>
      <name val="Calibri"/>
      <family val="2"/>
      <scheme val="minor"/>
    </font>
    <font>
      <b/>
      <sz val="12"/>
      <color theme="0"/>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20"/>
      <name val="Calibri"/>
      <family val="2"/>
      <scheme val="minor"/>
    </font>
    <font>
      <b/>
      <sz val="20"/>
      <color theme="9" tint="-0.249977111117893"/>
      <name val="Calibri"/>
      <family val="2"/>
      <scheme val="minor"/>
    </font>
    <font>
      <b/>
      <sz val="20"/>
      <color theme="5" tint="-0.499984740745262"/>
      <name val="Calibri"/>
      <family val="2"/>
      <scheme val="minor"/>
    </font>
    <font>
      <b/>
      <sz val="14"/>
      <color theme="0"/>
      <name val="Calibri"/>
      <family val="2"/>
      <scheme val="minor"/>
    </font>
    <font>
      <b/>
      <i/>
      <sz val="12"/>
      <color rgb="FFFF0000"/>
      <name val="Calibri"/>
      <family val="2"/>
      <scheme val="minor"/>
    </font>
    <font>
      <b/>
      <i/>
      <sz val="11"/>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2"/>
        <bgColor indexed="64"/>
      </patternFill>
    </fill>
    <fill>
      <patternFill patternType="solid">
        <fgColor rgb="FFF2F2F2"/>
      </patternFill>
    </fill>
    <fill>
      <patternFill patternType="solid">
        <fgColor theme="7"/>
      </patternFill>
    </fill>
    <fill>
      <patternFill patternType="solid">
        <fgColor rgb="FFE7E6E6"/>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medium">
        <color theme="9"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rgb="FF7F7F7F"/>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style="thin">
        <color rgb="FF7F7F7F"/>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indexed="64"/>
      </right>
      <top style="medium">
        <color indexed="64"/>
      </top>
      <bottom style="medium">
        <color indexed="64"/>
      </bottom>
      <diagonal/>
    </border>
    <border>
      <left/>
      <right/>
      <top style="medium">
        <color indexed="64"/>
      </top>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0" fillId="5" borderId="5" applyNumberFormat="0" applyAlignment="0" applyProtection="0"/>
    <xf numFmtId="0" fontId="11" fillId="6" borderId="0" applyNumberFormat="0" applyBorder="0" applyAlignment="0" applyProtection="0"/>
  </cellStyleXfs>
  <cellXfs count="110">
    <xf numFmtId="0" fontId="0" fillId="0" borderId="0" xfId="0"/>
    <xf numFmtId="0" fontId="0" fillId="2" borderId="0" xfId="0" applyFill="1"/>
    <xf numFmtId="0" fontId="4" fillId="2" borderId="0" xfId="0" applyFont="1" applyFill="1"/>
    <xf numFmtId="0" fontId="3" fillId="2" borderId="0" xfId="0" applyFont="1" applyFill="1"/>
    <xf numFmtId="0" fontId="4" fillId="2" borderId="0" xfId="0" applyFont="1" applyFill="1" applyAlignment="1">
      <alignment vertical="top"/>
    </xf>
    <xf numFmtId="0" fontId="3" fillId="2" borderId="0" xfId="0" applyFont="1" applyFill="1" applyAlignment="1">
      <alignment horizontal="left"/>
    </xf>
    <xf numFmtId="14" fontId="3" fillId="2" borderId="0" xfId="0" applyNumberFormat="1" applyFont="1" applyFill="1" applyAlignment="1">
      <alignment horizontal="left"/>
    </xf>
    <xf numFmtId="0" fontId="2" fillId="2" borderId="0" xfId="1" applyFill="1" applyBorder="1" applyAlignment="1" applyProtection="1"/>
    <xf numFmtId="14" fontId="4" fillId="2" borderId="1" xfId="0" applyNumberFormat="1" applyFont="1" applyFill="1" applyBorder="1" applyAlignment="1">
      <alignment horizontal="left"/>
    </xf>
    <xf numFmtId="0" fontId="3" fillId="2" borderId="1" xfId="0" applyFont="1" applyFill="1" applyBorder="1" applyAlignment="1">
      <alignment horizontal="center"/>
    </xf>
    <xf numFmtId="0" fontId="3" fillId="2" borderId="0" xfId="0" applyFont="1" applyFill="1" applyAlignment="1">
      <alignment wrapText="1"/>
    </xf>
    <xf numFmtId="0" fontId="3" fillId="2" borderId="1" xfId="0" applyFont="1" applyFill="1" applyBorder="1"/>
    <xf numFmtId="0" fontId="3" fillId="2" borderId="1" xfId="0" applyFont="1" applyFill="1" applyBorder="1" applyAlignment="1">
      <alignment wrapText="1"/>
    </xf>
    <xf numFmtId="0" fontId="3" fillId="2" borderId="1" xfId="0" applyFont="1" applyFill="1" applyBorder="1" applyAlignment="1">
      <alignment vertical="top" wrapText="1"/>
    </xf>
    <xf numFmtId="0" fontId="4" fillId="2" borderId="1" xfId="0" applyFont="1" applyFill="1" applyBorder="1" applyAlignment="1">
      <alignment horizontal="left"/>
    </xf>
    <xf numFmtId="0" fontId="3" fillId="2" borderId="2" xfId="0" applyFont="1" applyFill="1" applyBorder="1"/>
    <xf numFmtId="0" fontId="4" fillId="2" borderId="0" xfId="0" applyFont="1" applyFill="1" applyBorder="1"/>
    <xf numFmtId="0" fontId="5" fillId="2" borderId="0" xfId="0" applyFont="1" applyFill="1" applyBorder="1"/>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3" fillId="2" borderId="0" xfId="0" applyFont="1" applyFill="1" applyBorder="1"/>
    <xf numFmtId="0" fontId="0" fillId="0" borderId="0" xfId="0" applyFont="1"/>
    <xf numFmtId="164" fontId="0" fillId="2" borderId="0" xfId="0" applyNumberFormat="1" applyFill="1"/>
    <xf numFmtId="0" fontId="16" fillId="2" borderId="0" xfId="0" applyFont="1" applyFill="1" applyBorder="1"/>
    <xf numFmtId="0" fontId="0" fillId="2" borderId="0" xfId="0" applyFill="1" applyAlignment="1">
      <alignment horizontal="left" vertical="top" wrapText="1"/>
    </xf>
    <xf numFmtId="0" fontId="0" fillId="2" borderId="0" xfId="0" applyFill="1" applyAlignment="1">
      <alignment vertical="top" wrapText="1"/>
    </xf>
    <xf numFmtId="0" fontId="19" fillId="2" borderId="0" xfId="0" applyFont="1" applyFill="1"/>
    <xf numFmtId="0" fontId="13" fillId="2" borderId="0" xfId="0" applyFont="1" applyFill="1" applyAlignment="1">
      <alignment horizontal="left" vertical="top" wrapText="1"/>
    </xf>
    <xf numFmtId="0" fontId="1" fillId="2" borderId="0" xfId="0" applyFont="1" applyFill="1" applyBorder="1"/>
    <xf numFmtId="165" fontId="0" fillId="2" borderId="0" xfId="0" applyNumberFormat="1" applyFill="1" applyBorder="1"/>
    <xf numFmtId="0" fontId="0" fillId="2" borderId="0" xfId="0" applyFill="1" applyBorder="1"/>
    <xf numFmtId="0" fontId="17" fillId="2" borderId="0" xfId="0" applyFont="1" applyFill="1" applyBorder="1"/>
    <xf numFmtId="0" fontId="3" fillId="2" borderId="0" xfId="0" applyFont="1" applyFill="1" applyBorder="1" applyAlignment="1">
      <alignment horizontal="left" vertical="top" wrapText="1"/>
    </xf>
    <xf numFmtId="0" fontId="2" fillId="2" borderId="0" xfId="1" applyFill="1"/>
    <xf numFmtId="0" fontId="13" fillId="2" borderId="0" xfId="0" applyFont="1" applyFill="1" applyAlignment="1">
      <alignment horizontal="left" vertical="top" wrapText="1"/>
    </xf>
    <xf numFmtId="0" fontId="20" fillId="2" borderId="0" xfId="0" applyFont="1" applyFill="1" applyAlignment="1">
      <alignment horizontal="left" vertical="top" wrapText="1"/>
    </xf>
    <xf numFmtId="0" fontId="6" fillId="2" borderId="0" xfId="0" applyFont="1" applyFill="1" applyAlignment="1">
      <alignment horizontal="center"/>
    </xf>
    <xf numFmtId="0" fontId="0" fillId="2" borderId="0" xfId="0" applyFill="1" applyAlignment="1">
      <alignment horizontal="left" vertical="top" wrapText="1"/>
    </xf>
    <xf numFmtId="0" fontId="13" fillId="2" borderId="0" xfId="0" applyFont="1" applyFill="1" applyAlignment="1">
      <alignment horizontal="left" wrapText="1"/>
    </xf>
    <xf numFmtId="0" fontId="18" fillId="2" borderId="3" xfId="0" applyFont="1" applyFill="1" applyBorder="1" applyAlignment="1">
      <alignment horizontal="left"/>
    </xf>
    <xf numFmtId="0" fontId="18" fillId="2" borderId="15" xfId="0" applyFont="1" applyFill="1" applyBorder="1" applyAlignment="1">
      <alignment horizontal="left"/>
    </xf>
    <xf numFmtId="0" fontId="18" fillId="2" borderId="4" xfId="0" applyFont="1" applyFill="1" applyBorder="1" applyAlignment="1">
      <alignment horizontal="left"/>
    </xf>
    <xf numFmtId="0" fontId="18" fillId="2" borderId="1" xfId="0" applyFont="1" applyFill="1" applyBorder="1" applyAlignment="1">
      <alignment horizontal="left"/>
    </xf>
    <xf numFmtId="0" fontId="3" fillId="4" borderId="1" xfId="0" applyFont="1" applyFill="1" applyBorder="1" applyAlignment="1">
      <alignment horizontal="center"/>
    </xf>
    <xf numFmtId="0" fontId="3" fillId="8" borderId="1" xfId="0" applyFont="1" applyFill="1" applyBorder="1" applyAlignment="1">
      <alignment horizontal="center"/>
    </xf>
    <xf numFmtId="0" fontId="14" fillId="2" borderId="0" xfId="0" applyFont="1" applyFill="1" applyBorder="1" applyProtection="1">
      <protection locked="0"/>
    </xf>
    <xf numFmtId="0" fontId="3" fillId="2" borderId="0" xfId="0" applyFont="1" applyFill="1" applyProtection="1">
      <protection locked="0"/>
    </xf>
    <xf numFmtId="0" fontId="0" fillId="2" borderId="0" xfId="0" applyFill="1" applyProtection="1">
      <protection locked="0"/>
    </xf>
    <xf numFmtId="0" fontId="4" fillId="2" borderId="0" xfId="0" applyFont="1" applyFill="1" applyBorder="1" applyProtection="1">
      <protection locked="0"/>
    </xf>
    <xf numFmtId="0" fontId="17" fillId="3" borderId="1" xfId="0" applyFont="1" applyFill="1" applyBorder="1" applyAlignment="1" applyProtection="1">
      <alignment horizontal="left" vertical="center"/>
      <protection locked="0"/>
    </xf>
    <xf numFmtId="0" fontId="12" fillId="4" borderId="1" xfId="0" applyFont="1" applyFill="1" applyBorder="1" applyAlignment="1" applyProtection="1">
      <alignment horizontal="left"/>
      <protection locked="0"/>
    </xf>
    <xf numFmtId="0" fontId="17" fillId="3" borderId="3" xfId="0" applyFont="1" applyFill="1" applyBorder="1" applyAlignment="1" applyProtection="1">
      <alignment horizontal="left" vertical="center"/>
      <protection locked="0"/>
    </xf>
    <xf numFmtId="0" fontId="17" fillId="3" borderId="15" xfId="0" applyFont="1" applyFill="1" applyBorder="1" applyAlignment="1" applyProtection="1">
      <alignment horizontal="left" vertical="center"/>
      <protection locked="0"/>
    </xf>
    <xf numFmtId="0" fontId="17" fillId="3" borderId="4" xfId="0" applyFont="1" applyFill="1" applyBorder="1" applyAlignment="1" applyProtection="1">
      <alignment horizontal="left" vertical="center"/>
      <protection locked="0"/>
    </xf>
    <xf numFmtId="0" fontId="12" fillId="4" borderId="3" xfId="0" applyFont="1" applyFill="1" applyBorder="1" applyAlignment="1" applyProtection="1">
      <protection locked="0"/>
    </xf>
    <xf numFmtId="0" fontId="12" fillId="4" borderId="15" xfId="0" applyFont="1" applyFill="1" applyBorder="1" applyAlignment="1" applyProtection="1">
      <protection locked="0"/>
    </xf>
    <xf numFmtId="0" fontId="12" fillId="4" borderId="4" xfId="0" applyFont="1" applyFill="1" applyBorder="1" applyAlignment="1" applyProtection="1">
      <protection locked="0"/>
    </xf>
    <xf numFmtId="0" fontId="17" fillId="3" borderId="22" xfId="0" applyFont="1" applyFill="1" applyBorder="1" applyAlignment="1" applyProtection="1">
      <alignment horizontal="center" vertical="center" wrapText="1"/>
      <protection locked="0"/>
    </xf>
    <xf numFmtId="0" fontId="17" fillId="3" borderId="23" xfId="0" applyFont="1" applyFill="1" applyBorder="1" applyAlignment="1" applyProtection="1">
      <alignment horizontal="center" vertical="center" wrapText="1"/>
      <protection locked="0"/>
    </xf>
    <xf numFmtId="0" fontId="17" fillId="3" borderId="24" xfId="0" applyFont="1" applyFill="1" applyBorder="1" applyAlignment="1" applyProtection="1">
      <alignment horizontal="center" vertical="center" wrapText="1"/>
      <protection locked="0"/>
    </xf>
    <xf numFmtId="0" fontId="17" fillId="3" borderId="25" xfId="0" applyFont="1" applyFill="1" applyBorder="1" applyAlignment="1" applyProtection="1">
      <alignment horizontal="center" vertical="center" wrapText="1"/>
      <protection locked="0"/>
    </xf>
    <xf numFmtId="0" fontId="17" fillId="3" borderId="18" xfId="0" applyFont="1" applyFill="1" applyBorder="1" applyAlignment="1" applyProtection="1">
      <alignment horizontal="center" vertical="center" wrapText="1"/>
      <protection locked="0"/>
    </xf>
    <xf numFmtId="0" fontId="17" fillId="3" borderId="19" xfId="0" applyFont="1" applyFill="1" applyBorder="1" applyAlignment="1" applyProtection="1">
      <alignment horizontal="center" vertical="center" wrapText="1"/>
      <protection locked="0"/>
    </xf>
    <xf numFmtId="0" fontId="17" fillId="3" borderId="21" xfId="0" applyFont="1" applyFill="1" applyBorder="1" applyAlignment="1" applyProtection="1">
      <alignment horizontal="center" vertical="center" wrapText="1"/>
      <protection locked="0"/>
    </xf>
    <xf numFmtId="0" fontId="17" fillId="3" borderId="26" xfId="0" applyFont="1" applyFill="1" applyBorder="1" applyAlignment="1" applyProtection="1">
      <alignment horizontal="center" vertical="center" wrapText="1"/>
      <protection locked="0"/>
    </xf>
    <xf numFmtId="0" fontId="13" fillId="4" borderId="12" xfId="0" applyFont="1" applyFill="1" applyBorder="1" applyProtection="1">
      <protection locked="0"/>
    </xf>
    <xf numFmtId="164" fontId="13" fillId="4" borderId="1" xfId="2" applyFont="1" applyFill="1" applyBorder="1" applyProtection="1">
      <protection locked="0"/>
    </xf>
    <xf numFmtId="164" fontId="13" fillId="8" borderId="3" xfId="2" applyFont="1" applyFill="1" applyBorder="1" applyProtection="1">
      <protection locked="0"/>
    </xf>
    <xf numFmtId="164" fontId="13" fillId="4" borderId="3" xfId="2" applyFont="1" applyFill="1" applyBorder="1" applyAlignment="1" applyProtection="1">
      <alignment horizontal="right"/>
      <protection locked="0"/>
    </xf>
    <xf numFmtId="39" fontId="3" fillId="8" borderId="13" xfId="5" applyNumberFormat="1" applyFont="1" applyFill="1" applyBorder="1" applyProtection="1">
      <protection locked="0"/>
    </xf>
    <xf numFmtId="10" fontId="3" fillId="8" borderId="13" xfId="5" applyNumberFormat="1" applyFont="1" applyFill="1" applyBorder="1" applyProtection="1">
      <protection locked="0"/>
    </xf>
    <xf numFmtId="0" fontId="13" fillId="4" borderId="14" xfId="0" applyFont="1" applyFill="1" applyBorder="1" applyProtection="1">
      <protection locked="0"/>
    </xf>
    <xf numFmtId="164" fontId="13" fillId="4" borderId="7" xfId="2" applyFont="1" applyFill="1" applyBorder="1" applyProtection="1">
      <protection locked="0"/>
    </xf>
    <xf numFmtId="164" fontId="13" fillId="4" borderId="16" xfId="2" applyFont="1" applyFill="1" applyBorder="1" applyAlignment="1" applyProtection="1">
      <alignment horizontal="right"/>
      <protection locked="0"/>
    </xf>
    <xf numFmtId="0" fontId="10" fillId="5" borderId="8" xfId="4" applyBorder="1" applyProtection="1">
      <protection locked="0"/>
    </xf>
    <xf numFmtId="164" fontId="10" fillId="5" borderId="9" xfId="2" applyFont="1" applyFill="1" applyBorder="1" applyProtection="1">
      <protection locked="0"/>
    </xf>
    <xf numFmtId="164" fontId="10" fillId="5" borderId="17" xfId="2" applyFont="1" applyFill="1" applyBorder="1" applyProtection="1">
      <protection locked="0"/>
    </xf>
    <xf numFmtId="164" fontId="10" fillId="5" borderId="17" xfId="2" applyFont="1" applyFill="1" applyBorder="1" applyAlignment="1" applyProtection="1">
      <alignment horizontal="right"/>
      <protection locked="0"/>
    </xf>
    <xf numFmtId="39" fontId="10" fillId="5" borderId="10" xfId="4" applyNumberFormat="1" applyBorder="1" applyProtection="1">
      <protection locked="0"/>
    </xf>
    <xf numFmtId="10" fontId="10" fillId="5" borderId="10" xfId="4" applyNumberFormat="1" applyBorder="1" applyProtection="1">
      <protection locked="0"/>
    </xf>
    <xf numFmtId="0" fontId="0" fillId="2" borderId="31" xfId="0" applyFill="1" applyBorder="1" applyAlignment="1" applyProtection="1">
      <alignment horizontal="left" wrapText="1"/>
      <protection locked="0"/>
    </xf>
    <xf numFmtId="0" fontId="8" fillId="3" borderId="11"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wrapText="1"/>
      <protection locked="0"/>
    </xf>
    <xf numFmtId="0" fontId="8" fillId="3" borderId="24" xfId="0" applyFont="1" applyFill="1" applyBorder="1" applyAlignment="1" applyProtection="1">
      <alignment horizontal="center" vertical="center" wrapText="1"/>
      <protection locked="0"/>
    </xf>
    <xf numFmtId="0" fontId="8" fillId="3" borderId="25"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wrapText="1"/>
      <protection locked="0"/>
    </xf>
    <xf numFmtId="0" fontId="8" fillId="3" borderId="21" xfId="0" applyFont="1" applyFill="1" applyBorder="1" applyAlignment="1" applyProtection="1">
      <alignment horizontal="center" vertical="center" wrapText="1"/>
      <protection locked="0"/>
    </xf>
    <xf numFmtId="0" fontId="8" fillId="3" borderId="26" xfId="0" applyFont="1" applyFill="1" applyBorder="1" applyAlignment="1" applyProtection="1">
      <alignment horizontal="center" vertical="center" wrapText="1"/>
      <protection locked="0"/>
    </xf>
    <xf numFmtId="10" fontId="3" fillId="7" borderId="1" xfId="5" applyNumberFormat="1" applyFont="1" applyFill="1" applyBorder="1" applyAlignment="1" applyProtection="1">
      <alignment horizontal="right"/>
      <protection locked="0"/>
    </xf>
    <xf numFmtId="9" fontId="13" fillId="4" borderId="1" xfId="3" applyFont="1" applyFill="1" applyBorder="1" applyProtection="1">
      <protection locked="0"/>
    </xf>
    <xf numFmtId="164" fontId="3" fillId="8" borderId="13" xfId="5" applyNumberFormat="1" applyFont="1" applyFill="1" applyBorder="1" applyProtection="1">
      <protection locked="0"/>
    </xf>
    <xf numFmtId="164" fontId="13" fillId="7" borderId="3" xfId="2" applyFont="1" applyFill="1" applyBorder="1" applyAlignment="1" applyProtection="1">
      <alignment horizontal="right"/>
      <protection locked="0"/>
    </xf>
    <xf numFmtId="164" fontId="0" fillId="2" borderId="0" xfId="0" applyNumberFormat="1" applyFill="1" applyProtection="1">
      <protection locked="0"/>
    </xf>
    <xf numFmtId="9" fontId="13" fillId="4" borderId="7" xfId="3" applyFont="1" applyFill="1" applyBorder="1" applyProtection="1">
      <protection locked="0"/>
    </xf>
    <xf numFmtId="164" fontId="10" fillId="5" borderId="30" xfId="4" applyNumberFormat="1" applyBorder="1" applyAlignment="1" applyProtection="1">
      <alignment horizontal="right"/>
      <protection locked="0"/>
    </xf>
    <xf numFmtId="164" fontId="10" fillId="5" borderId="29" xfId="4" applyNumberFormat="1" applyBorder="1" applyAlignment="1" applyProtection="1">
      <alignment horizontal="right"/>
      <protection locked="0"/>
    </xf>
    <xf numFmtId="165" fontId="10" fillId="5" borderId="28" xfId="4" applyNumberFormat="1" applyBorder="1" applyProtection="1">
      <protection locked="0"/>
    </xf>
    <xf numFmtId="9" fontId="10" fillId="5" borderId="9" xfId="4" applyNumberFormat="1" applyBorder="1" applyProtection="1">
      <protection locked="0"/>
    </xf>
    <xf numFmtId="164" fontId="10" fillId="5" borderId="10" xfId="4" applyNumberFormat="1" applyBorder="1" applyProtection="1">
      <protection locked="0"/>
    </xf>
    <xf numFmtId="2" fontId="10" fillId="5" borderId="6" xfId="4" applyNumberFormat="1" applyBorder="1" applyProtection="1">
      <protection locked="0"/>
    </xf>
    <xf numFmtId="0" fontId="13" fillId="2" borderId="0" xfId="0" applyFont="1" applyFill="1" applyBorder="1" applyProtection="1">
      <protection locked="0"/>
    </xf>
    <xf numFmtId="0" fontId="0" fillId="2" borderId="0" xfId="0" applyFill="1" applyBorder="1" applyAlignment="1" applyProtection="1">
      <alignment horizontal="left" wrapText="1"/>
      <protection locked="0"/>
    </xf>
    <xf numFmtId="0" fontId="15" fillId="2" borderId="0" xfId="0" applyFont="1" applyFill="1" applyBorder="1" applyProtection="1">
      <protection locked="0"/>
    </xf>
    <xf numFmtId="0" fontId="0" fillId="2" borderId="0" xfId="0" applyFill="1" applyBorder="1" applyProtection="1">
      <protection locked="0"/>
    </xf>
    <xf numFmtId="0" fontId="7" fillId="2" borderId="0" xfId="0" applyFont="1" applyFill="1" applyBorder="1" applyProtection="1">
      <protection locked="0"/>
    </xf>
    <xf numFmtId="0" fontId="17" fillId="2" borderId="0" xfId="0" applyFont="1" applyFill="1" applyBorder="1" applyProtection="1">
      <protection locked="0"/>
    </xf>
    <xf numFmtId="0" fontId="1" fillId="2" borderId="0" xfId="0" applyFont="1" applyFill="1" applyBorder="1" applyProtection="1">
      <protection locked="0"/>
    </xf>
  </cellXfs>
  <cellStyles count="6">
    <cellStyle name="Accent4" xfId="5" builtinId="41"/>
    <cellStyle name="Calculation" xfId="4" builtinId="22"/>
    <cellStyle name="Comma" xfId="2" builtinId="3"/>
    <cellStyle name="Hyperlink" xfId="1" builtinId="8"/>
    <cellStyle name="Normal" xfId="0" builtinId="0"/>
    <cellStyle name="Percent" xfId="3" builtinId="5"/>
  </cellStyles>
  <dxfs count="2">
    <dxf>
      <font>
        <color rgb="FFFF0000"/>
      </font>
    </dxf>
    <dxf>
      <font>
        <color rgb="FFFF0000"/>
      </font>
    </dxf>
  </dxfs>
  <tableStyles count="0" defaultTableStyle="TableStyleMedium2" defaultPivotStyle="PivotStyleLight16"/>
  <colors>
    <mruColors>
      <color rgb="FF833C0C"/>
      <color rgb="FFB08200"/>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
            </a:r>
            <a:r>
              <a:rPr lang="en-US" baseline="0"/>
              <a:t> de la PGA totale (valeur financière)</a:t>
            </a:r>
          </a:p>
          <a:p>
            <a:pPr>
              <a:defRPr sz="1400" b="0" i="0" u="none" strike="noStrike" kern="1200" spc="0" baseline="0">
                <a:solidFill>
                  <a:schemeClr val="tx1">
                    <a:lumMod val="65000"/>
                    <a:lumOff val="35000"/>
                  </a:schemeClr>
                </a:solidFill>
                <a:latin typeface="+mn-lt"/>
                <a:ea typeface="+mn-ea"/>
                <a:cs typeface="+mn-cs"/>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'CALCULATEUR - Poids ou Masse'!$H$31:$H$34</c:f>
              <c:strCache>
                <c:ptCount val="4"/>
                <c:pt idx="0">
                  <c:v>8.51%</c:v>
                </c:pt>
                <c:pt idx="1">
                  <c:v>19.15%</c:v>
                </c:pt>
                <c:pt idx="2">
                  <c:v>8.51%</c:v>
                </c:pt>
                <c:pt idx="3">
                  <c:v>63.83%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F41-4EEF-A6A9-D13C292530B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F41-4EEF-A6A9-D13C292530B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F41-4EEF-A6A9-D13C292530B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F41-4EEF-A6A9-D13C292530B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'CALCULATEUR - Poids ou Masse'!$B$31:$B$34</c15:sqref>
                  </c15:fullRef>
                </c:ext>
              </c:extLst>
              <c:f>'CALCULATEUR - Poids ou Masse'!$B$31:$B$34</c:f>
              <c:strCache>
                <c:ptCount val="4"/>
                <c:pt idx="0">
                  <c:v>Carottes</c:v>
                </c:pt>
                <c:pt idx="1">
                  <c:v>Poires</c:v>
                </c:pt>
                <c:pt idx="2">
                  <c:v>Oranges</c:v>
                </c:pt>
                <c:pt idx="3">
                  <c:v>Farine</c:v>
                </c:pt>
              </c:strCache>
            </c:strRef>
          </c:cat>
          <c:val>
            <c:numRef>
              <c:extLst>
                <c:ext xmlns:c15="http://schemas.microsoft.com/office/drawing/2012/chart" uri="{02D57815-91ED-43cb-92C2-25804820EDAC}">
                  <c15:fullRef>
                    <c15:sqref>'CALCULATEUR - Poids ou Masse'!$H$31:$H$44</c15:sqref>
                  </c15:fullRef>
                </c:ext>
              </c:extLst>
              <c:f>'CALCULATEUR - Poids ou Masse'!$H$31:$H$34</c:f>
              <c:numCache>
                <c:formatCode>0.00%</c:formatCode>
                <c:ptCount val="4"/>
                <c:pt idx="0">
                  <c:v>8.5106382978723402E-2</c:v>
                </c:pt>
                <c:pt idx="1">
                  <c:v>0.19148936170212766</c:v>
                </c:pt>
                <c:pt idx="2">
                  <c:v>8.5106382978723402E-2</c:v>
                </c:pt>
                <c:pt idx="3">
                  <c:v>0.63829787234042556</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78B0-4AD1-96FC-C59841F2ADB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 de la PGA totale (valeur économique</a:t>
            </a:r>
            <a:r>
              <a:rPr lang="en-US"/>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'CALCULATEUR - Volume'!$H$29:$H$30</c:f>
              <c:strCache>
                <c:ptCount val="2"/>
                <c:pt idx="0">
                  <c:v>% total dePGA  (en valeur financière)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8B-41F9-8F09-91E6E9A713D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8B-41F9-8F09-91E6E9A713D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8B-41F9-8F09-91E6E9A713D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8B-41F9-8F09-91E6E9A713D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'CALCULATEUR - Volume'!$B$31:$B$34</c:f>
              <c:strCache>
                <c:ptCount val="4"/>
                <c:pt idx="0">
                  <c:v>Lait</c:v>
                </c:pt>
                <c:pt idx="1">
                  <c:v>Jus</c:v>
                </c:pt>
                <c:pt idx="2">
                  <c:v>Eau embouteillée</c:v>
                </c:pt>
                <c:pt idx="3">
                  <c:v>Vinaigrette</c:v>
                </c:pt>
              </c:strCache>
            </c:strRef>
          </c:cat>
          <c:val>
            <c:numRef>
              <c:f>'CALCULATEUR - Volume'!$H$31:$H$34</c:f>
              <c:numCache>
                <c:formatCode>0.00%</c:formatCode>
                <c:ptCount val="4"/>
                <c:pt idx="0">
                  <c:v>0.33333333333333331</c:v>
                </c:pt>
                <c:pt idx="1">
                  <c:v>0.25</c:v>
                </c:pt>
                <c:pt idx="2">
                  <c:v>0.16666666666666666</c:v>
                </c:pt>
                <c:pt idx="3">
                  <c:v>0.25</c:v>
                </c:pt>
              </c:numCache>
            </c:numRef>
          </c:val>
          <c:extLst>
            <c:ext xmlns:c16="http://schemas.microsoft.com/office/drawing/2014/chart" uri="{C3380CC4-5D6E-409C-BE32-E72D297353CC}">
              <c16:uniqueId val="{00000000-B31C-45CE-9E83-135A995E4C9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chart" Target="../charts/chart1.xml"/><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chart" Target="../charts/chart2.xm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16</xdr:row>
      <xdr:rowOff>0</xdr:rowOff>
    </xdr:from>
    <xdr:to>
      <xdr:col>6</xdr:col>
      <xdr:colOff>304800</xdr:colOff>
      <xdr:row>17</xdr:row>
      <xdr:rowOff>114300</xdr:rowOff>
    </xdr:to>
    <xdr:sp macro="" textlink="">
      <xdr:nvSpPr>
        <xdr:cNvPr id="2" name="imgpreview" descr="https://hub.wrap.org.uk/document/image?i=2535973&amp;v=1">
          <a:extLst>
            <a:ext uri="{FF2B5EF4-FFF2-40B4-BE49-F238E27FC236}">
              <a16:creationId xmlns:a16="http://schemas.microsoft.com/office/drawing/2014/main" id="{3DE6B06A-D0E5-4804-A679-A7C423BF060E}"/>
            </a:ext>
          </a:extLst>
        </xdr:cNvPr>
        <xdr:cNvSpPr>
          <a:spLocks noChangeAspect="1" noChangeArrowheads="1"/>
        </xdr:cNvSpPr>
      </xdr:nvSpPr>
      <xdr:spPr bwMode="auto">
        <a:xfrm>
          <a:off x="10191750" y="2562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142874</xdr:colOff>
      <xdr:row>1</xdr:row>
      <xdr:rowOff>76200</xdr:rowOff>
    </xdr:from>
    <xdr:to>
      <xdr:col>1</xdr:col>
      <xdr:colOff>1809749</xdr:colOff>
      <xdr:row>10</xdr:row>
      <xdr:rowOff>0</xdr:rowOff>
    </xdr:to>
    <xdr:pic>
      <xdr:nvPicPr>
        <xdr:cNvPr id="5" name="Picture 4" descr="Commission for Environmental Cooperation - Home | Facebook">
          <a:extLst>
            <a:ext uri="{FF2B5EF4-FFF2-40B4-BE49-F238E27FC236}">
              <a16:creationId xmlns:a16="http://schemas.microsoft.com/office/drawing/2014/main" id="{83B2911A-DE81-4C42-BB22-5B4443F663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110" t="13333" r="11111" b="10222"/>
        <a:stretch/>
      </xdr:blipFill>
      <xdr:spPr bwMode="auto">
        <a:xfrm>
          <a:off x="752474" y="266700"/>
          <a:ext cx="166687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2</xdr:row>
      <xdr:rowOff>123825</xdr:rowOff>
    </xdr:from>
    <xdr:to>
      <xdr:col>2</xdr:col>
      <xdr:colOff>3514725</xdr:colOff>
      <xdr:row>8</xdr:row>
      <xdr:rowOff>171450</xdr:rowOff>
    </xdr:to>
    <xdr:pic>
      <xdr:nvPicPr>
        <xdr:cNvPr id="6" name="Picture 5" descr="World Resources Institute - Wikipedia">
          <a:extLst>
            <a:ext uri="{FF2B5EF4-FFF2-40B4-BE49-F238E27FC236}">
              <a16:creationId xmlns:a16="http://schemas.microsoft.com/office/drawing/2014/main" id="{1288129A-1DB6-40D4-AE51-1C3A91C7E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05125" y="504825"/>
          <a:ext cx="3429000"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3952875</xdr:colOff>
      <xdr:row>3</xdr:row>
      <xdr:rowOff>142875</xdr:rowOff>
    </xdr:from>
    <xdr:to>
      <xdr:col>4</xdr:col>
      <xdr:colOff>923924</xdr:colOff>
      <xdr:row>9</xdr:row>
      <xdr:rowOff>36232</xdr:rowOff>
    </xdr:to>
    <xdr:pic>
      <xdr:nvPicPr>
        <xdr:cNvPr id="7" name="Picture 6">
          <a:extLst>
            <a:ext uri="{FF2B5EF4-FFF2-40B4-BE49-F238E27FC236}">
              <a16:creationId xmlns:a16="http://schemas.microsoft.com/office/drawing/2014/main" id="{BBA9E94C-1F54-47E7-93E1-941EF205E8E4}"/>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4509" b="15294"/>
        <a:stretch/>
      </xdr:blipFill>
      <xdr:spPr bwMode="auto">
        <a:xfrm>
          <a:off x="6772275" y="714375"/>
          <a:ext cx="2657474" cy="1036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12</xdr:row>
      <xdr:rowOff>0</xdr:rowOff>
    </xdr:from>
    <xdr:to>
      <xdr:col>6</xdr:col>
      <xdr:colOff>304800</xdr:colOff>
      <xdr:row>14</xdr:row>
      <xdr:rowOff>66675</xdr:rowOff>
    </xdr:to>
    <xdr:sp macro="" textlink="">
      <xdr:nvSpPr>
        <xdr:cNvPr id="3" name="imgpreview" descr="https://hub.wrap.org.uk/document/image?i=2535973&amp;v=1">
          <a:extLst>
            <a:ext uri="{FF2B5EF4-FFF2-40B4-BE49-F238E27FC236}">
              <a16:creationId xmlns:a16="http://schemas.microsoft.com/office/drawing/2014/main" id="{C988264E-493C-471E-AFD9-B7C973B4FE9E}"/>
            </a:ext>
          </a:extLst>
        </xdr:cNvPr>
        <xdr:cNvSpPr>
          <a:spLocks noChangeAspect="1" noChangeArrowheads="1"/>
        </xdr:cNvSpPr>
      </xdr:nvSpPr>
      <xdr:spPr bwMode="auto">
        <a:xfrm>
          <a:off x="9886950" y="229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495753</xdr:colOff>
      <xdr:row>2</xdr:row>
      <xdr:rowOff>167368</xdr:rowOff>
    </xdr:from>
    <xdr:to>
      <xdr:col>10</xdr:col>
      <xdr:colOff>88900</xdr:colOff>
      <xdr:row>7</xdr:row>
      <xdr:rowOff>117968</xdr:rowOff>
    </xdr:to>
    <xdr:pic>
      <xdr:nvPicPr>
        <xdr:cNvPr id="7" name="Picture 6" descr="World Resources Institute - Wikipedia">
          <a:extLst>
            <a:ext uri="{FF2B5EF4-FFF2-40B4-BE49-F238E27FC236}">
              <a16:creationId xmlns:a16="http://schemas.microsoft.com/office/drawing/2014/main" id="{42012F25-79D3-C242-A322-8B732952C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8253" y="548368"/>
          <a:ext cx="3085647" cy="90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243568</xdr:colOff>
      <xdr:row>3</xdr:row>
      <xdr:rowOff>120196</xdr:rowOff>
    </xdr:from>
    <xdr:to>
      <xdr:col>15</xdr:col>
      <xdr:colOff>57628</xdr:colOff>
      <xdr:row>8</xdr:row>
      <xdr:rowOff>18142</xdr:rowOff>
    </xdr:to>
    <xdr:pic>
      <xdr:nvPicPr>
        <xdr:cNvPr id="8" name="Picture 7">
          <a:extLst>
            <a:ext uri="{FF2B5EF4-FFF2-40B4-BE49-F238E27FC236}">
              <a16:creationId xmlns:a16="http://schemas.microsoft.com/office/drawing/2014/main" id="{6B3AE858-93BA-9646-A267-9A7CF5F4A19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509" b="15294"/>
        <a:stretch/>
      </xdr:blipFill>
      <xdr:spPr bwMode="auto">
        <a:xfrm>
          <a:off x="7927068" y="691696"/>
          <a:ext cx="2608060" cy="850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660400</xdr:colOff>
      <xdr:row>2</xdr:row>
      <xdr:rowOff>63500</xdr:rowOff>
    </xdr:from>
    <xdr:to>
      <xdr:col>3</xdr:col>
      <xdr:colOff>605232</xdr:colOff>
      <xdr:row>8</xdr:row>
      <xdr:rowOff>90715</xdr:rowOff>
    </xdr:to>
    <xdr:pic>
      <xdr:nvPicPr>
        <xdr:cNvPr id="9" name="Picture 8">
          <a:extLst>
            <a:ext uri="{FF2B5EF4-FFF2-40B4-BE49-F238E27FC236}">
              <a16:creationId xmlns:a16="http://schemas.microsoft.com/office/drawing/2014/main" id="{2173BE6D-536D-214E-A931-E2383F34A6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0400" y="444500"/>
          <a:ext cx="2040332" cy="11702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9</xdr:col>
      <xdr:colOff>304800</xdr:colOff>
      <xdr:row>12</xdr:row>
      <xdr:rowOff>304800</xdr:rowOff>
    </xdr:to>
    <xdr:sp macro="" textlink="">
      <xdr:nvSpPr>
        <xdr:cNvPr id="5" name="imgpreview" descr="https://hub.wrap.org.uk/document/image?i=2535973&amp;v=1">
          <a:extLst>
            <a:ext uri="{FF2B5EF4-FFF2-40B4-BE49-F238E27FC236}">
              <a16:creationId xmlns:a16="http://schemas.microsoft.com/office/drawing/2014/main" id="{319C8801-0B2E-4618-A005-57D731DFF464}"/>
            </a:ext>
          </a:extLst>
        </xdr:cNvPr>
        <xdr:cNvSpPr>
          <a:spLocks noChangeAspect="1" noChangeArrowheads="1"/>
        </xdr:cNvSpPr>
      </xdr:nvSpPr>
      <xdr:spPr bwMode="auto">
        <a:xfrm>
          <a:off x="10191750" y="313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497417</xdr:colOff>
      <xdr:row>29</xdr:row>
      <xdr:rowOff>152400</xdr:rowOff>
    </xdr:from>
    <xdr:to>
      <xdr:col>12</xdr:col>
      <xdr:colOff>560917</xdr:colOff>
      <xdr:row>44</xdr:row>
      <xdr:rowOff>95250</xdr:rowOff>
    </xdr:to>
    <xdr:graphicFrame macro="">
      <xdr:nvGraphicFramePr>
        <xdr:cNvPr id="3" name="Chart 2">
          <a:extLst>
            <a:ext uri="{FF2B5EF4-FFF2-40B4-BE49-F238E27FC236}">
              <a16:creationId xmlns:a16="http://schemas.microsoft.com/office/drawing/2014/main" id="{FDDE31A4-DC47-4C3C-B64A-6D5EBD7BFA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1530701</xdr:colOff>
      <xdr:row>3</xdr:row>
      <xdr:rowOff>85726</xdr:rowOff>
    </xdr:from>
    <xdr:to>
      <xdr:col>5</xdr:col>
      <xdr:colOff>637015</xdr:colOff>
      <xdr:row>8</xdr:row>
      <xdr:rowOff>46405</xdr:rowOff>
    </xdr:to>
    <xdr:pic>
      <xdr:nvPicPr>
        <xdr:cNvPr id="7" name="Picture 6" descr="World Resources Institute - Wikipedia">
          <a:extLst>
            <a:ext uri="{FF2B5EF4-FFF2-40B4-BE49-F238E27FC236}">
              <a16:creationId xmlns:a16="http://schemas.microsoft.com/office/drawing/2014/main" id="{FA5DB8C8-2EB0-5A4F-B3A4-AEA5275504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54130" y="684440"/>
          <a:ext cx="3097742" cy="958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523775</xdr:colOff>
      <xdr:row>4</xdr:row>
      <xdr:rowOff>40568</xdr:rowOff>
    </xdr:from>
    <xdr:to>
      <xdr:col>9</xdr:col>
      <xdr:colOff>23762</xdr:colOff>
      <xdr:row>8</xdr:row>
      <xdr:rowOff>148166</xdr:rowOff>
    </xdr:to>
    <xdr:pic>
      <xdr:nvPicPr>
        <xdr:cNvPr id="8" name="Picture 7">
          <a:extLst>
            <a:ext uri="{FF2B5EF4-FFF2-40B4-BE49-F238E27FC236}">
              <a16:creationId xmlns:a16="http://schemas.microsoft.com/office/drawing/2014/main" id="{4E86EE0D-F2C4-C045-8CF4-5579504F4344}"/>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4509" b="15294"/>
        <a:stretch/>
      </xdr:blipFill>
      <xdr:spPr bwMode="auto">
        <a:xfrm>
          <a:off x="14711489" y="838854"/>
          <a:ext cx="2602416" cy="905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181429</xdr:rowOff>
    </xdr:from>
    <xdr:to>
      <xdr:col>1</xdr:col>
      <xdr:colOff>2049403</xdr:colOff>
      <xdr:row>9</xdr:row>
      <xdr:rowOff>21167</xdr:rowOff>
    </xdr:to>
    <xdr:pic>
      <xdr:nvPicPr>
        <xdr:cNvPr id="12" name="Picture 11">
          <a:extLst>
            <a:ext uri="{FF2B5EF4-FFF2-40B4-BE49-F238E27FC236}">
              <a16:creationId xmlns:a16="http://schemas.microsoft.com/office/drawing/2014/main" id="{DE4D8D95-822C-4649-A864-4CB2C8C947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7571" y="580572"/>
          <a:ext cx="2049403" cy="12367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9</xdr:col>
      <xdr:colOff>304800</xdr:colOff>
      <xdr:row>12</xdr:row>
      <xdr:rowOff>304800</xdr:rowOff>
    </xdr:to>
    <xdr:sp macro="" textlink="">
      <xdr:nvSpPr>
        <xdr:cNvPr id="3" name="imgpreview" descr="https://hub.wrap.org.uk/document/image?i=2535973&amp;v=1">
          <a:extLst>
            <a:ext uri="{FF2B5EF4-FFF2-40B4-BE49-F238E27FC236}">
              <a16:creationId xmlns:a16="http://schemas.microsoft.com/office/drawing/2014/main" id="{D56121BE-DE3D-46EC-9454-23A6CCF20144}"/>
            </a:ext>
          </a:extLst>
        </xdr:cNvPr>
        <xdr:cNvSpPr>
          <a:spLocks noChangeAspect="1" noChangeArrowheads="1"/>
        </xdr:cNvSpPr>
      </xdr:nvSpPr>
      <xdr:spPr bwMode="auto">
        <a:xfrm>
          <a:off x="144780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656167</xdr:colOff>
      <xdr:row>28</xdr:row>
      <xdr:rowOff>131234</xdr:rowOff>
    </xdr:from>
    <xdr:to>
      <xdr:col>12</xdr:col>
      <xdr:colOff>21167</xdr:colOff>
      <xdr:row>37</xdr:row>
      <xdr:rowOff>165101</xdr:rowOff>
    </xdr:to>
    <xdr:graphicFrame macro="">
      <xdr:nvGraphicFramePr>
        <xdr:cNvPr id="8" name="Chart 7">
          <a:extLst>
            <a:ext uri="{FF2B5EF4-FFF2-40B4-BE49-F238E27FC236}">
              <a16:creationId xmlns:a16="http://schemas.microsoft.com/office/drawing/2014/main" id="{741BC885-2B29-404B-A80E-6461A346C5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1530701</xdr:colOff>
      <xdr:row>3</xdr:row>
      <xdr:rowOff>27668</xdr:rowOff>
    </xdr:from>
    <xdr:to>
      <xdr:col>5</xdr:col>
      <xdr:colOff>637015</xdr:colOff>
      <xdr:row>7</xdr:row>
      <xdr:rowOff>178847</xdr:rowOff>
    </xdr:to>
    <xdr:pic>
      <xdr:nvPicPr>
        <xdr:cNvPr id="7" name="Picture 6" descr="World Resources Institute - Wikipedia">
          <a:extLst>
            <a:ext uri="{FF2B5EF4-FFF2-40B4-BE49-F238E27FC236}">
              <a16:creationId xmlns:a16="http://schemas.microsoft.com/office/drawing/2014/main" id="{EA1EC6DD-3886-C346-8870-1E603EAA5E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0201" y="599168"/>
          <a:ext cx="3094114" cy="913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523775</xdr:colOff>
      <xdr:row>3</xdr:row>
      <xdr:rowOff>173011</xdr:rowOff>
    </xdr:from>
    <xdr:to>
      <xdr:col>9</xdr:col>
      <xdr:colOff>23762</xdr:colOff>
      <xdr:row>8</xdr:row>
      <xdr:rowOff>81037</xdr:rowOff>
    </xdr:to>
    <xdr:pic>
      <xdr:nvPicPr>
        <xdr:cNvPr id="9" name="Picture 8">
          <a:extLst>
            <a:ext uri="{FF2B5EF4-FFF2-40B4-BE49-F238E27FC236}">
              <a16:creationId xmlns:a16="http://schemas.microsoft.com/office/drawing/2014/main" id="{9D3B931A-476B-3E4D-B4D5-93473CC9AB7C}"/>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4509" b="15294"/>
        <a:stretch/>
      </xdr:blipFill>
      <xdr:spPr bwMode="auto">
        <a:xfrm>
          <a:off x="14849375" y="744511"/>
          <a:ext cx="2598787" cy="860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114300</xdr:rowOff>
    </xdr:from>
    <xdr:to>
      <xdr:col>1</xdr:col>
      <xdr:colOff>2049403</xdr:colOff>
      <xdr:row>8</xdr:row>
      <xdr:rowOff>153610</xdr:rowOff>
    </xdr:to>
    <xdr:pic>
      <xdr:nvPicPr>
        <xdr:cNvPr id="10" name="Picture 9">
          <a:extLst>
            <a:ext uri="{FF2B5EF4-FFF2-40B4-BE49-F238E27FC236}">
              <a16:creationId xmlns:a16="http://schemas.microsoft.com/office/drawing/2014/main" id="{A413EE29-23C3-FA45-BDC9-B6183E6F901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8500" y="495300"/>
          <a:ext cx="2049403" cy="11823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ndrew.boulding@wrap.org.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3.cec.org/flwm/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26B04-C0BC-4B51-80B8-863A42EBA673}">
  <dimension ref="B11:H51"/>
  <sheetViews>
    <sheetView zoomScale="80" zoomScaleNormal="80" workbookViewId="0">
      <selection activeCell="B33" sqref="B33"/>
    </sheetView>
  </sheetViews>
  <sheetFormatPr defaultColWidth="9.109375" defaultRowHeight="14.4" x14ac:dyDescent="0.3"/>
  <cols>
    <col min="1" max="1" width="9.109375" style="1"/>
    <col min="2" max="2" width="33.109375" style="1" bestFit="1" customWidth="1"/>
    <col min="3" max="3" width="59.77734375" style="1" bestFit="1" customWidth="1"/>
    <col min="4" max="4" width="25.44140625" style="1" customWidth="1"/>
    <col min="5" max="5" width="16.109375" style="1" customWidth="1"/>
    <col min="6" max="16384" width="9.109375" style="1"/>
  </cols>
  <sheetData>
    <row r="11" spans="2:8" ht="15" thickBot="1" x14ac:dyDescent="0.35">
      <c r="B11" s="15"/>
      <c r="C11" s="15"/>
      <c r="D11" s="15"/>
      <c r="E11" s="15"/>
      <c r="H11"/>
    </row>
    <row r="12" spans="2:8" x14ac:dyDescent="0.3">
      <c r="B12" s="16"/>
      <c r="C12" s="3"/>
      <c r="D12" s="3"/>
      <c r="E12" s="3"/>
    </row>
    <row r="13" spans="2:8" ht="21" x14ac:dyDescent="0.4">
      <c r="B13" s="17" t="s">
        <v>0</v>
      </c>
      <c r="C13" s="3"/>
      <c r="D13" s="3"/>
      <c r="E13" s="3"/>
    </row>
    <row r="14" spans="2:8" x14ac:dyDescent="0.3">
      <c r="B14" s="2"/>
      <c r="C14" s="3"/>
      <c r="D14" s="3"/>
      <c r="E14" s="3"/>
    </row>
    <row r="15" spans="2:8" x14ac:dyDescent="0.3">
      <c r="B15" s="4" t="s">
        <v>1</v>
      </c>
      <c r="C15" s="32" t="s">
        <v>19</v>
      </c>
      <c r="D15" s="32"/>
      <c r="E15" s="32"/>
      <c r="F15"/>
    </row>
    <row r="16" spans="2:8" x14ac:dyDescent="0.3">
      <c r="B16" s="2"/>
      <c r="C16" s="3"/>
      <c r="D16" s="20"/>
      <c r="E16" s="3"/>
    </row>
    <row r="17" spans="2:7" x14ac:dyDescent="0.3">
      <c r="B17" s="2" t="s">
        <v>2</v>
      </c>
      <c r="C17" s="5" t="s">
        <v>18</v>
      </c>
      <c r="D17" s="3"/>
      <c r="E17" s="3"/>
      <c r="G17"/>
    </row>
    <row r="18" spans="2:7" x14ac:dyDescent="0.3">
      <c r="B18" s="2" t="s">
        <v>3</v>
      </c>
      <c r="C18" s="3" t="s">
        <v>20</v>
      </c>
      <c r="D18" s="3"/>
      <c r="E18" s="3"/>
    </row>
    <row r="19" spans="2:7" x14ac:dyDescent="0.3">
      <c r="B19" s="2" t="s">
        <v>4</v>
      </c>
      <c r="C19" s="3" t="s">
        <v>5</v>
      </c>
      <c r="D19" s="3"/>
      <c r="E19" s="3"/>
    </row>
    <row r="20" spans="2:7" x14ac:dyDescent="0.3">
      <c r="B20" s="2" t="s">
        <v>6</v>
      </c>
      <c r="C20" s="6">
        <v>44103</v>
      </c>
      <c r="D20" s="3"/>
      <c r="E20" s="3"/>
    </row>
    <row r="21" spans="2:7" x14ac:dyDescent="0.3">
      <c r="B21" s="2"/>
      <c r="C21" s="3"/>
      <c r="D21" s="3"/>
      <c r="E21" s="21"/>
    </row>
    <row r="22" spans="2:7" x14ac:dyDescent="0.3">
      <c r="B22" s="2" t="s">
        <v>7</v>
      </c>
      <c r="C22" s="3" t="s">
        <v>8</v>
      </c>
      <c r="D22" s="3"/>
      <c r="E22" s="3"/>
    </row>
    <row r="23" spans="2:7" x14ac:dyDescent="0.3">
      <c r="B23" s="2"/>
      <c r="C23" s="3" t="s">
        <v>9</v>
      </c>
      <c r="D23" s="3"/>
      <c r="E23" s="3"/>
    </row>
    <row r="24" spans="2:7" x14ac:dyDescent="0.3">
      <c r="B24" s="2" t="s">
        <v>10</v>
      </c>
      <c r="C24" s="7" t="s">
        <v>11</v>
      </c>
      <c r="D24" s="3"/>
      <c r="E24" s="3"/>
    </row>
    <row r="25" spans="2:7" x14ac:dyDescent="0.3">
      <c r="B25" s="3"/>
      <c r="C25" s="3"/>
      <c r="D25" s="3"/>
      <c r="E25" s="3"/>
    </row>
    <row r="26" spans="2:7" x14ac:dyDescent="0.3">
      <c r="B26" s="2" t="s">
        <v>12</v>
      </c>
      <c r="C26" s="3" t="s">
        <v>21</v>
      </c>
      <c r="D26" s="3"/>
      <c r="E26" s="3"/>
    </row>
    <row r="27" spans="2:7" x14ac:dyDescent="0.3">
      <c r="B27" s="3"/>
      <c r="C27" s="3"/>
      <c r="D27" s="3"/>
      <c r="E27" s="3"/>
    </row>
    <row r="28" spans="2:7" x14ac:dyDescent="0.3">
      <c r="B28" s="2" t="s">
        <v>13</v>
      </c>
      <c r="C28" s="3"/>
      <c r="D28" s="3"/>
      <c r="E28" s="3"/>
    </row>
    <row r="29" spans="2:7" x14ac:dyDescent="0.3">
      <c r="B29" s="2"/>
      <c r="C29" s="3"/>
      <c r="D29" s="3"/>
      <c r="E29" s="3"/>
    </row>
    <row r="30" spans="2:7" ht="18.75" customHeight="1" x14ac:dyDescent="0.3">
      <c r="B30" s="18" t="s">
        <v>6</v>
      </c>
      <c r="C30" s="19" t="s">
        <v>4</v>
      </c>
      <c r="D30" s="19" t="s">
        <v>14</v>
      </c>
      <c r="E30" s="19" t="s">
        <v>15</v>
      </c>
    </row>
    <row r="31" spans="2:7" x14ac:dyDescent="0.3">
      <c r="B31" s="8">
        <v>44103</v>
      </c>
      <c r="C31" s="9" t="s">
        <v>5</v>
      </c>
      <c r="D31" s="10" t="s">
        <v>16</v>
      </c>
      <c r="E31" s="11" t="s">
        <v>17</v>
      </c>
    </row>
    <row r="32" spans="2:7" x14ac:dyDescent="0.3">
      <c r="B32" s="8">
        <v>44106</v>
      </c>
      <c r="C32" s="9" t="s">
        <v>25</v>
      </c>
      <c r="D32" s="11" t="s">
        <v>26</v>
      </c>
      <c r="E32" s="11" t="s">
        <v>17</v>
      </c>
    </row>
    <row r="33" spans="2:5" x14ac:dyDescent="0.3">
      <c r="B33" s="8"/>
      <c r="C33" s="9"/>
      <c r="D33" s="12"/>
      <c r="E33" s="11"/>
    </row>
    <row r="34" spans="2:5" x14ac:dyDescent="0.3">
      <c r="B34" s="8"/>
      <c r="C34" s="9"/>
      <c r="D34" s="12"/>
      <c r="E34" s="11"/>
    </row>
    <row r="35" spans="2:5" ht="63" customHeight="1" x14ac:dyDescent="0.3">
      <c r="B35" s="8"/>
      <c r="C35" s="9"/>
      <c r="D35" s="13"/>
      <c r="E35" s="11"/>
    </row>
    <row r="36" spans="2:5" x14ac:dyDescent="0.3">
      <c r="B36" s="14"/>
      <c r="C36" s="9"/>
      <c r="D36" s="11"/>
      <c r="E36" s="11"/>
    </row>
    <row r="37" spans="2:5" x14ac:dyDescent="0.3">
      <c r="B37" s="14"/>
      <c r="C37" s="9"/>
      <c r="D37" s="11"/>
      <c r="E37" s="11"/>
    </row>
    <row r="38" spans="2:5" x14ac:dyDescent="0.3">
      <c r="B38" s="14"/>
      <c r="C38" s="9"/>
      <c r="D38" s="11"/>
      <c r="E38" s="11"/>
    </row>
    <row r="39" spans="2:5" x14ac:dyDescent="0.3">
      <c r="B39" s="14"/>
      <c r="C39" s="9"/>
      <c r="D39" s="11"/>
      <c r="E39" s="11"/>
    </row>
    <row r="40" spans="2:5" x14ac:dyDescent="0.3">
      <c r="B40" s="14"/>
      <c r="C40" s="9"/>
      <c r="D40" s="11"/>
      <c r="E40" s="11"/>
    </row>
    <row r="41" spans="2:5" x14ac:dyDescent="0.3">
      <c r="B41" s="14"/>
      <c r="C41" s="9"/>
      <c r="D41" s="11"/>
      <c r="E41" s="11"/>
    </row>
    <row r="42" spans="2:5" x14ac:dyDescent="0.3">
      <c r="B42" s="14"/>
      <c r="C42" s="9"/>
      <c r="D42" s="11"/>
      <c r="E42" s="11"/>
    </row>
    <row r="43" spans="2:5" x14ac:dyDescent="0.3">
      <c r="B43" s="14"/>
      <c r="C43" s="9"/>
      <c r="D43" s="11"/>
      <c r="E43" s="11"/>
    </row>
    <row r="44" spans="2:5" x14ac:dyDescent="0.3">
      <c r="B44" s="14"/>
      <c r="C44" s="9"/>
      <c r="D44" s="11"/>
      <c r="E44" s="11"/>
    </row>
    <row r="45" spans="2:5" x14ac:dyDescent="0.3">
      <c r="B45" s="14"/>
      <c r="C45" s="9"/>
      <c r="D45" s="11"/>
      <c r="E45" s="11"/>
    </row>
    <row r="46" spans="2:5" x14ac:dyDescent="0.3">
      <c r="B46" s="14"/>
      <c r="C46" s="9"/>
      <c r="D46" s="11"/>
      <c r="E46" s="11"/>
    </row>
    <row r="47" spans="2:5" x14ac:dyDescent="0.3">
      <c r="B47" s="14"/>
      <c r="C47" s="9"/>
      <c r="D47" s="11"/>
      <c r="E47" s="11"/>
    </row>
    <row r="48" spans="2:5" x14ac:dyDescent="0.3">
      <c r="B48" s="14"/>
      <c r="C48" s="9"/>
      <c r="D48" s="11"/>
      <c r="E48" s="11"/>
    </row>
    <row r="49" spans="2:5" x14ac:dyDescent="0.3">
      <c r="B49" s="14"/>
      <c r="C49" s="9"/>
      <c r="D49" s="11"/>
      <c r="E49" s="11"/>
    </row>
    <row r="50" spans="2:5" x14ac:dyDescent="0.3">
      <c r="B50" s="2"/>
      <c r="C50" s="3"/>
      <c r="D50" s="3"/>
      <c r="E50" s="3"/>
    </row>
    <row r="51" spans="2:5" x14ac:dyDescent="0.3">
      <c r="B51" s="2"/>
      <c r="C51" s="3"/>
      <c r="D51" s="3"/>
      <c r="E51" s="3"/>
    </row>
  </sheetData>
  <mergeCells count="1">
    <mergeCell ref="C15:E15"/>
  </mergeCells>
  <hyperlinks>
    <hyperlink ref="C24" r:id="rId1" xr:uid="{5AFACEB0-8787-4582-9FCC-65712B7218B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021B-B306-4037-8256-5EB868073CF9}">
  <dimension ref="B11:O33"/>
  <sheetViews>
    <sheetView zoomScaleNormal="100" workbookViewId="0">
      <selection activeCell="B16" sqref="B16:O17"/>
    </sheetView>
  </sheetViews>
  <sheetFormatPr defaultColWidth="9.109375" defaultRowHeight="14.4" x14ac:dyDescent="0.3"/>
  <cols>
    <col min="1" max="16384" width="9.109375" style="1"/>
  </cols>
  <sheetData>
    <row r="11" spans="2:15" ht="15" thickBot="1" x14ac:dyDescent="0.35">
      <c r="B11" s="15"/>
      <c r="C11" s="15"/>
      <c r="D11" s="15"/>
      <c r="E11" s="15"/>
      <c r="F11" s="15"/>
      <c r="G11" s="15"/>
      <c r="H11" s="15"/>
      <c r="I11" s="15"/>
      <c r="J11" s="15"/>
      <c r="K11" s="15"/>
      <c r="L11" s="15"/>
      <c r="M11" s="15"/>
      <c r="N11" s="15"/>
      <c r="O11" s="15"/>
    </row>
    <row r="12" spans="2:15" x14ac:dyDescent="0.3">
      <c r="B12" s="16"/>
      <c r="C12" s="3"/>
      <c r="D12" s="3"/>
      <c r="E12" s="3"/>
    </row>
    <row r="13" spans="2:15" ht="23.25" customHeight="1" x14ac:dyDescent="0.6">
      <c r="B13" s="36" t="s">
        <v>27</v>
      </c>
      <c r="C13" s="36"/>
      <c r="D13" s="36"/>
      <c r="E13" s="36"/>
      <c r="F13" s="36"/>
      <c r="G13" s="36"/>
      <c r="H13" s="36"/>
      <c r="I13" s="36"/>
      <c r="J13" s="36"/>
      <c r="K13" s="36"/>
      <c r="L13" s="36"/>
      <c r="M13" s="36"/>
      <c r="N13" s="36"/>
      <c r="O13" s="36"/>
    </row>
    <row r="14" spans="2:15" ht="12" customHeight="1" thickBot="1" x14ac:dyDescent="0.35">
      <c r="B14" s="15"/>
      <c r="C14" s="15"/>
      <c r="D14" s="15"/>
      <c r="E14" s="15"/>
      <c r="F14" s="15"/>
      <c r="G14" s="15"/>
      <c r="H14" s="15"/>
      <c r="I14" s="15"/>
      <c r="J14" s="15"/>
      <c r="K14" s="15"/>
      <c r="L14" s="15"/>
      <c r="M14" s="15"/>
      <c r="N14" s="15"/>
      <c r="O14" s="15"/>
    </row>
    <row r="15" spans="2:15" x14ac:dyDescent="0.3">
      <c r="B15" s="16"/>
      <c r="C15" s="3"/>
      <c r="D15" s="3"/>
      <c r="E15" s="3"/>
    </row>
    <row r="16" spans="2:15" ht="15" customHeight="1" x14ac:dyDescent="0.3">
      <c r="B16" s="37" t="s">
        <v>63</v>
      </c>
      <c r="C16" s="37"/>
      <c r="D16" s="37"/>
      <c r="E16" s="37"/>
      <c r="F16" s="37"/>
      <c r="G16" s="37"/>
      <c r="H16" s="37"/>
      <c r="I16" s="37"/>
      <c r="J16" s="37"/>
      <c r="K16" s="37"/>
      <c r="L16" s="37"/>
      <c r="M16" s="37"/>
      <c r="N16" s="37"/>
      <c r="O16" s="37"/>
    </row>
    <row r="17" spans="2:15" ht="48" customHeight="1" x14ac:dyDescent="0.3">
      <c r="B17" s="37"/>
      <c r="C17" s="37"/>
      <c r="D17" s="37"/>
      <c r="E17" s="37"/>
      <c r="F17" s="37"/>
      <c r="G17" s="37"/>
      <c r="H17" s="37"/>
      <c r="I17" s="37"/>
      <c r="J17" s="37"/>
      <c r="K17" s="37"/>
      <c r="L17" s="37"/>
      <c r="M17" s="37"/>
      <c r="N17" s="37"/>
      <c r="O17" s="37"/>
    </row>
    <row r="18" spans="2:15" ht="14.25" customHeight="1" x14ac:dyDescent="0.3">
      <c r="B18" s="24"/>
      <c r="C18" s="24"/>
      <c r="D18" s="24"/>
      <c r="E18" s="24"/>
      <c r="F18" s="24"/>
      <c r="G18" s="24"/>
      <c r="H18" s="24"/>
      <c r="I18" s="24"/>
      <c r="J18" s="24"/>
      <c r="K18" s="24"/>
      <c r="L18" s="24"/>
      <c r="M18" s="24"/>
      <c r="N18" s="24"/>
      <c r="O18" s="24"/>
    </row>
    <row r="19" spans="2:15" ht="75.75" customHeight="1" x14ac:dyDescent="0.3">
      <c r="B19" s="37" t="s">
        <v>91</v>
      </c>
      <c r="C19" s="37"/>
      <c r="D19" s="37"/>
      <c r="E19" s="37"/>
      <c r="F19" s="37"/>
      <c r="G19" s="37"/>
      <c r="H19" s="37"/>
      <c r="I19" s="37"/>
      <c r="J19" s="37"/>
      <c r="K19" s="37"/>
      <c r="L19" s="37"/>
      <c r="M19" s="37"/>
      <c r="N19" s="37"/>
      <c r="O19" s="37"/>
    </row>
    <row r="20" spans="2:15" x14ac:dyDescent="0.3">
      <c r="B20" s="25"/>
      <c r="C20" s="25"/>
      <c r="D20" s="25"/>
      <c r="E20" s="25"/>
      <c r="F20" s="25"/>
      <c r="G20" s="25"/>
      <c r="H20" s="25"/>
      <c r="I20" s="25"/>
      <c r="J20" s="25"/>
      <c r="K20" s="25"/>
      <c r="L20" s="25"/>
      <c r="M20" s="25"/>
      <c r="N20" s="25"/>
      <c r="O20" s="25"/>
    </row>
    <row r="21" spans="2:15" x14ac:dyDescent="0.3">
      <c r="B21" s="1" t="s">
        <v>64</v>
      </c>
    </row>
    <row r="23" spans="2:15" x14ac:dyDescent="0.3">
      <c r="B23" s="26" t="s">
        <v>65</v>
      </c>
    </row>
    <row r="24" spans="2:15" ht="32.25" customHeight="1" x14ac:dyDescent="0.3">
      <c r="B24" s="38" t="s">
        <v>92</v>
      </c>
      <c r="C24" s="38"/>
      <c r="D24" s="38"/>
      <c r="E24" s="38"/>
      <c r="F24" s="38"/>
      <c r="G24" s="38"/>
      <c r="H24" s="38"/>
      <c r="I24" s="38"/>
      <c r="J24" s="38"/>
      <c r="K24" s="38"/>
      <c r="L24" s="38"/>
      <c r="M24" s="38"/>
      <c r="N24" s="38"/>
      <c r="O24" s="38"/>
    </row>
    <row r="26" spans="2:15" x14ac:dyDescent="0.3">
      <c r="B26" s="26" t="s">
        <v>66</v>
      </c>
    </row>
    <row r="27" spans="2:15" ht="91.5" customHeight="1" x14ac:dyDescent="0.3">
      <c r="B27" s="34" t="s">
        <v>93</v>
      </c>
      <c r="C27" s="34"/>
      <c r="D27" s="34"/>
      <c r="E27" s="34"/>
      <c r="F27" s="34"/>
      <c r="G27" s="34"/>
      <c r="H27" s="34"/>
      <c r="I27" s="34"/>
      <c r="J27" s="34"/>
      <c r="K27" s="34"/>
      <c r="L27" s="34"/>
      <c r="M27" s="34"/>
      <c r="N27" s="34"/>
      <c r="O27" s="34"/>
    </row>
    <row r="29" spans="2:15" x14ac:dyDescent="0.3">
      <c r="B29" s="26" t="s">
        <v>84</v>
      </c>
    </row>
    <row r="30" spans="2:15" ht="73.5" customHeight="1" x14ac:dyDescent="0.3">
      <c r="B30" s="34" t="s">
        <v>67</v>
      </c>
      <c r="C30" s="34"/>
      <c r="D30" s="34"/>
      <c r="E30" s="34"/>
      <c r="F30" s="34"/>
      <c r="G30" s="34"/>
      <c r="H30" s="34"/>
      <c r="I30" s="34"/>
      <c r="J30" s="34"/>
      <c r="K30" s="34"/>
      <c r="L30" s="34"/>
      <c r="M30" s="34"/>
      <c r="N30" s="34"/>
      <c r="O30" s="34"/>
    </row>
    <row r="31" spans="2:15" x14ac:dyDescent="0.3">
      <c r="B31" s="27"/>
      <c r="C31" s="27"/>
      <c r="D31" s="27"/>
      <c r="E31" s="27"/>
      <c r="F31" s="27"/>
      <c r="G31" s="27"/>
      <c r="H31" s="27"/>
      <c r="I31" s="27"/>
      <c r="J31" s="27"/>
      <c r="K31" s="27"/>
      <c r="L31" s="27"/>
      <c r="M31" s="27"/>
      <c r="N31" s="27"/>
      <c r="O31" s="27"/>
    </row>
    <row r="32" spans="2:15" ht="45.75" customHeight="1" x14ac:dyDescent="0.3">
      <c r="B32" s="35" t="s">
        <v>94</v>
      </c>
      <c r="C32" s="35"/>
      <c r="D32" s="35"/>
      <c r="E32" s="35"/>
      <c r="F32" s="35"/>
      <c r="G32" s="35"/>
      <c r="H32" s="35"/>
      <c r="I32" s="35"/>
      <c r="J32" s="35"/>
      <c r="K32" s="35"/>
      <c r="L32" s="35"/>
      <c r="M32" s="35"/>
      <c r="N32" s="35"/>
      <c r="O32" s="35"/>
    </row>
    <row r="33" spans="2:9" x14ac:dyDescent="0.3">
      <c r="B33" s="33" t="s">
        <v>98</v>
      </c>
      <c r="C33" s="33"/>
      <c r="D33" s="33"/>
      <c r="E33" s="33"/>
      <c r="F33" s="33"/>
      <c r="G33" s="33"/>
      <c r="H33" s="33"/>
      <c r="I33" s="33"/>
    </row>
  </sheetData>
  <mergeCells count="8">
    <mergeCell ref="B33:I33"/>
    <mergeCell ref="B30:O30"/>
    <mergeCell ref="B32:O32"/>
    <mergeCell ref="B13:O13"/>
    <mergeCell ref="B16:O17"/>
    <mergeCell ref="B19:O19"/>
    <mergeCell ref="B24:O24"/>
    <mergeCell ref="B27:O27"/>
  </mergeCells>
  <hyperlinks>
    <hyperlink ref="B33:I33" r:id="rId1" display="Pour plus d'outils et de ressources, visitez: http://www3.cec.org/flwm/fr/" xr:uid="{91B05EDB-A812-40C4-8A4D-C5D88F9E96DD}"/>
  </hyperlinks>
  <pageMargins left="0.7" right="0.7" top="0.75" bottom="0.75" header="0.3" footer="0.3"/>
  <pageSetup paperSize="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1391F-4E7A-446A-BD35-62A7AC45AB41}">
  <sheetPr codeName="Sheet1"/>
  <dimension ref="B2:S77"/>
  <sheetViews>
    <sheetView topLeftCell="A23" zoomScale="70" zoomScaleNormal="70" workbookViewId="0">
      <selection activeCell="S2" sqref="S1:S1048576"/>
    </sheetView>
  </sheetViews>
  <sheetFormatPr defaultColWidth="9.109375" defaultRowHeight="14.4" x14ac:dyDescent="0.3"/>
  <cols>
    <col min="1" max="1" width="9.109375" style="1"/>
    <col min="2" max="2" width="43.6640625" style="1" customWidth="1"/>
    <col min="3" max="3" width="26.109375" style="1" customWidth="1"/>
    <col min="4" max="4" width="23" style="1" customWidth="1"/>
    <col min="5" max="6" width="29.33203125" style="1" customWidth="1"/>
    <col min="7" max="7" width="25.44140625" style="1" customWidth="1"/>
    <col min="8" max="8" width="22.33203125" style="1" customWidth="1"/>
    <col min="9" max="9" width="18.33203125" style="1" customWidth="1"/>
    <col min="10" max="10" width="22.109375" style="1" customWidth="1"/>
    <col min="11" max="11" width="23" style="1" customWidth="1"/>
    <col min="12" max="12" width="14.44140625" style="1" customWidth="1"/>
    <col min="13" max="14" width="9.109375" style="1"/>
    <col min="15" max="15" width="9.77734375" style="1" customWidth="1"/>
    <col min="16" max="16" width="9.109375" style="1"/>
    <col min="17" max="17" width="9.109375" style="1" customWidth="1"/>
    <col min="18" max="19" width="9.109375" style="1" hidden="1" customWidth="1"/>
    <col min="20" max="20" width="9.109375" style="1" customWidth="1"/>
    <col min="21" max="16384" width="9.109375" style="1"/>
  </cols>
  <sheetData>
    <row r="2" spans="2:19" x14ac:dyDescent="0.3">
      <c r="S2" s="1" t="s">
        <v>53</v>
      </c>
    </row>
    <row r="3" spans="2:19" x14ac:dyDescent="0.3">
      <c r="S3" s="1" t="s">
        <v>54</v>
      </c>
    </row>
    <row r="4" spans="2:19" x14ac:dyDescent="0.3">
      <c r="S4" s="1" t="s">
        <v>55</v>
      </c>
    </row>
    <row r="5" spans="2:19" x14ac:dyDescent="0.3">
      <c r="S5" s="1" t="s">
        <v>56</v>
      </c>
    </row>
    <row r="6" spans="2:19" x14ac:dyDescent="0.3">
      <c r="S6" s="1" t="s">
        <v>57</v>
      </c>
    </row>
    <row r="7" spans="2:19" x14ac:dyDescent="0.3">
      <c r="S7" s="1" t="s">
        <v>58</v>
      </c>
    </row>
    <row r="8" spans="2:19" x14ac:dyDescent="0.3">
      <c r="S8" s="1" t="s">
        <v>22</v>
      </c>
    </row>
    <row r="9" spans="2:19" x14ac:dyDescent="0.3">
      <c r="S9" s="1" t="s">
        <v>81</v>
      </c>
    </row>
    <row r="10" spans="2:19" x14ac:dyDescent="0.3">
      <c r="S10" s="1" t="s">
        <v>59</v>
      </c>
    </row>
    <row r="11" spans="2:19" ht="15" thickBot="1" x14ac:dyDescent="0.35">
      <c r="B11" s="15"/>
      <c r="C11" s="15"/>
      <c r="D11" s="15"/>
      <c r="E11" s="15"/>
      <c r="F11" s="15"/>
      <c r="G11" s="15"/>
      <c r="H11" s="15"/>
      <c r="I11" s="15"/>
      <c r="K11"/>
    </row>
    <row r="12" spans="2:19" x14ac:dyDescent="0.3">
      <c r="B12" s="16"/>
      <c r="C12" s="16"/>
      <c r="D12" s="16"/>
      <c r="E12" s="3"/>
      <c r="F12" s="3"/>
      <c r="G12" s="3"/>
      <c r="H12" s="3"/>
      <c r="S12" s="1" t="s">
        <v>60</v>
      </c>
    </row>
    <row r="13" spans="2:19" ht="31.2" x14ac:dyDescent="0.6">
      <c r="B13" s="36" t="s">
        <v>51</v>
      </c>
      <c r="C13" s="36"/>
      <c r="D13" s="36"/>
      <c r="E13" s="36"/>
      <c r="F13" s="36"/>
      <c r="G13" s="36"/>
      <c r="H13" s="36"/>
      <c r="I13" s="36"/>
      <c r="S13" s="1" t="s">
        <v>35</v>
      </c>
    </row>
    <row r="14" spans="2:19" ht="15" thickBot="1" x14ac:dyDescent="0.35">
      <c r="B14" s="15"/>
      <c r="C14" s="15"/>
      <c r="D14" s="15"/>
      <c r="E14" s="15"/>
      <c r="F14" s="15"/>
      <c r="G14" s="15"/>
      <c r="H14" s="15"/>
      <c r="I14" s="15"/>
      <c r="S14" s="1" t="s">
        <v>61</v>
      </c>
    </row>
    <row r="15" spans="2:19" x14ac:dyDescent="0.3">
      <c r="B15" s="16"/>
      <c r="C15" s="16"/>
      <c r="D15" s="16"/>
      <c r="E15" s="3"/>
      <c r="F15" s="3"/>
      <c r="G15" s="3"/>
      <c r="H15" s="3"/>
      <c r="S15" s="1" t="s">
        <v>59</v>
      </c>
    </row>
    <row r="16" spans="2:19" ht="25.8" x14ac:dyDescent="0.5">
      <c r="B16" s="23" t="s">
        <v>68</v>
      </c>
      <c r="C16" s="23"/>
      <c r="D16" s="23"/>
      <c r="E16" s="3"/>
      <c r="F16" s="3"/>
      <c r="G16" s="3"/>
      <c r="H16" s="3"/>
    </row>
    <row r="17" spans="2:18" ht="15.6" x14ac:dyDescent="0.3">
      <c r="B17" s="39" t="s">
        <v>70</v>
      </c>
      <c r="C17" s="40"/>
      <c r="D17" s="40"/>
      <c r="E17" s="41"/>
      <c r="F17" s="43"/>
      <c r="G17" s="43"/>
      <c r="H17" s="43"/>
      <c r="R17" s="1" t="s">
        <v>34</v>
      </c>
    </row>
    <row r="18" spans="2:18" ht="15.6" x14ac:dyDescent="0.3">
      <c r="B18" s="42" t="s">
        <v>69</v>
      </c>
      <c r="C18" s="42"/>
      <c r="D18" s="42"/>
      <c r="E18" s="42"/>
      <c r="F18" s="44"/>
      <c r="G18" s="44"/>
      <c r="H18" s="44"/>
      <c r="R18" s="1" t="s">
        <v>62</v>
      </c>
    </row>
    <row r="19" spans="2:18" x14ac:dyDescent="0.3">
      <c r="B19" s="16"/>
      <c r="C19" s="16"/>
      <c r="D19" s="16"/>
      <c r="E19" s="3"/>
      <c r="F19" s="3"/>
      <c r="G19" s="3"/>
    </row>
    <row r="20" spans="2:18" ht="25.8" x14ac:dyDescent="0.5">
      <c r="B20" s="45" t="s">
        <v>71</v>
      </c>
      <c r="C20" s="45"/>
      <c r="D20" s="45"/>
      <c r="E20" s="46"/>
      <c r="F20" s="46"/>
      <c r="G20" s="46"/>
      <c r="H20" s="47"/>
      <c r="I20" s="47"/>
      <c r="J20" s="47"/>
      <c r="K20" s="47"/>
      <c r="L20" s="47"/>
      <c r="R20" s="1" t="s">
        <v>28</v>
      </c>
    </row>
    <row r="21" spans="2:18" x14ac:dyDescent="0.3">
      <c r="B21" s="48"/>
      <c r="C21" s="48"/>
      <c r="D21" s="48"/>
      <c r="E21" s="46"/>
      <c r="F21" s="46"/>
      <c r="G21" s="46"/>
      <c r="H21" s="47"/>
      <c r="I21" s="47"/>
      <c r="J21" s="47"/>
      <c r="K21" s="47"/>
      <c r="L21" s="47"/>
      <c r="R21" s="1" t="s">
        <v>52</v>
      </c>
    </row>
    <row r="22" spans="2:18" ht="21.75" customHeight="1" x14ac:dyDescent="0.3">
      <c r="B22" s="49" t="s">
        <v>31</v>
      </c>
      <c r="C22" s="49"/>
      <c r="D22" s="49"/>
      <c r="E22" s="49"/>
      <c r="F22" s="50" t="s">
        <v>72</v>
      </c>
      <c r="G22" s="50"/>
      <c r="H22" s="50"/>
      <c r="I22" s="47"/>
      <c r="J22" s="47"/>
      <c r="K22" s="47"/>
      <c r="L22" s="47"/>
      <c r="R22" s="1" t="s">
        <v>46</v>
      </c>
    </row>
    <row r="23" spans="2:18" ht="21" customHeight="1" x14ac:dyDescent="0.3">
      <c r="B23" s="49" t="s">
        <v>32</v>
      </c>
      <c r="C23" s="49"/>
      <c r="D23" s="49"/>
      <c r="E23" s="49"/>
      <c r="F23" s="50"/>
      <c r="G23" s="50"/>
      <c r="H23" s="50"/>
      <c r="I23" s="47"/>
      <c r="J23" s="47"/>
      <c r="K23" s="47"/>
      <c r="L23" s="47"/>
    </row>
    <row r="24" spans="2:18" ht="21" customHeight="1" x14ac:dyDescent="0.3">
      <c r="B24" s="51" t="s">
        <v>80</v>
      </c>
      <c r="C24" s="52"/>
      <c r="D24" s="52"/>
      <c r="E24" s="53"/>
      <c r="F24" s="54" t="s">
        <v>35</v>
      </c>
      <c r="G24" s="55"/>
      <c r="H24" s="56"/>
      <c r="I24" s="47"/>
      <c r="J24" s="47"/>
      <c r="K24" s="47"/>
      <c r="L24" s="47"/>
    </row>
    <row r="25" spans="2:18" ht="21" customHeight="1" x14ac:dyDescent="0.3">
      <c r="B25" s="51" t="s">
        <v>33</v>
      </c>
      <c r="C25" s="52"/>
      <c r="D25" s="52"/>
      <c r="E25" s="53"/>
      <c r="F25" s="50" t="s">
        <v>73</v>
      </c>
      <c r="G25" s="50"/>
      <c r="H25" s="50"/>
      <c r="I25" s="47"/>
      <c r="J25" s="47"/>
      <c r="K25" s="47"/>
      <c r="L25" s="47"/>
    </row>
    <row r="26" spans="2:18" x14ac:dyDescent="0.3">
      <c r="B26" s="47"/>
      <c r="C26" s="47"/>
      <c r="D26" s="47"/>
      <c r="E26" s="47"/>
      <c r="F26" s="47"/>
      <c r="G26" s="47"/>
      <c r="H26" s="47"/>
      <c r="I26" s="47"/>
      <c r="J26" s="47"/>
      <c r="K26" s="47"/>
      <c r="L26" s="47"/>
    </row>
    <row r="27" spans="2:18" ht="25.8" x14ac:dyDescent="0.5">
      <c r="B27" s="45" t="s">
        <v>74</v>
      </c>
      <c r="C27" s="45"/>
      <c r="D27" s="45"/>
      <c r="E27" s="47"/>
      <c r="F27" s="47"/>
      <c r="G27" s="47"/>
      <c r="H27" s="47"/>
      <c r="I27" s="47"/>
      <c r="J27" s="47"/>
      <c r="K27" s="47"/>
      <c r="L27" s="47"/>
    </row>
    <row r="28" spans="2:18" ht="15" thickBot="1" x14ac:dyDescent="0.35">
      <c r="B28" s="47"/>
      <c r="C28" s="47"/>
      <c r="D28" s="47"/>
      <c r="E28" s="47"/>
      <c r="F28" s="47"/>
      <c r="G28" s="47"/>
      <c r="H28" s="47"/>
      <c r="I28" s="47"/>
      <c r="J28" s="47"/>
      <c r="K28" s="47"/>
      <c r="L28" s="47"/>
    </row>
    <row r="29" spans="2:18" ht="54" customHeight="1" x14ac:dyDescent="0.3">
      <c r="B29" s="57" t="s">
        <v>87</v>
      </c>
      <c r="C29" s="58" t="s">
        <v>39</v>
      </c>
      <c r="D29" s="58" t="s">
        <v>75</v>
      </c>
      <c r="E29" s="58" t="s">
        <v>95</v>
      </c>
      <c r="F29" s="58" t="s">
        <v>33</v>
      </c>
      <c r="G29" s="59" t="s">
        <v>76</v>
      </c>
      <c r="H29" s="60" t="s">
        <v>89</v>
      </c>
      <c r="I29" s="47"/>
      <c r="J29" s="47"/>
      <c r="K29" s="47"/>
      <c r="L29" s="47"/>
    </row>
    <row r="30" spans="2:18" ht="54" customHeight="1" x14ac:dyDescent="0.3">
      <c r="B30" s="61"/>
      <c r="C30" s="62"/>
      <c r="D30" s="62"/>
      <c r="E30" s="62"/>
      <c r="F30" s="62"/>
      <c r="G30" s="63"/>
      <c r="H30" s="64"/>
      <c r="I30" s="47"/>
      <c r="J30" s="47"/>
      <c r="K30" s="47"/>
      <c r="L30" s="47"/>
    </row>
    <row r="31" spans="2:18" x14ac:dyDescent="0.3">
      <c r="B31" s="65" t="s">
        <v>36</v>
      </c>
      <c r="C31" s="66">
        <v>25</v>
      </c>
      <c r="D31" s="67" t="str">
        <f>IF(C31&gt;0,$F$24," ")</f>
        <v>Pesos mexicains</v>
      </c>
      <c r="E31" s="68">
        <v>4</v>
      </c>
      <c r="F31" s="67" t="str">
        <f>IF(E31&gt;0,$F$25," ")</f>
        <v>Kilogrammes</v>
      </c>
      <c r="G31" s="69">
        <f>IF(C31&gt;0,C31*E31," ")</f>
        <v>100</v>
      </c>
      <c r="H31" s="70">
        <f>IF(C31&gt;0,G31/$G$45," ")</f>
        <v>8.5106382978723402E-2</v>
      </c>
      <c r="I31" s="47"/>
      <c r="J31" s="47"/>
      <c r="K31" s="47"/>
      <c r="L31" s="47"/>
    </row>
    <row r="32" spans="2:18" x14ac:dyDescent="0.3">
      <c r="B32" s="65" t="s">
        <v>37</v>
      </c>
      <c r="C32" s="66">
        <v>75</v>
      </c>
      <c r="D32" s="67" t="str">
        <f t="shared" ref="D32:D44" si="0">IF(C32&gt;0,$F$24," ")</f>
        <v>Pesos mexicains</v>
      </c>
      <c r="E32" s="68">
        <v>3</v>
      </c>
      <c r="F32" s="67" t="str">
        <f t="shared" ref="F32:F44" si="1">IF(E32&gt;0,$F$25," ")</f>
        <v>Kilogrammes</v>
      </c>
      <c r="G32" s="69">
        <f t="shared" ref="G32:G44" si="2">IF(C32&gt;0,C32*E32," ")</f>
        <v>225</v>
      </c>
      <c r="H32" s="70">
        <f t="shared" ref="H32:H44" si="3">IF(C32&gt;0,G32/$G$45," ")</f>
        <v>0.19148936170212766</v>
      </c>
      <c r="I32" s="47"/>
      <c r="J32" s="47"/>
      <c r="K32" s="47"/>
      <c r="L32" s="47"/>
    </row>
    <row r="33" spans="2:12" x14ac:dyDescent="0.3">
      <c r="B33" s="65" t="s">
        <v>23</v>
      </c>
      <c r="C33" s="66">
        <v>50</v>
      </c>
      <c r="D33" s="67" t="str">
        <f t="shared" si="0"/>
        <v>Pesos mexicains</v>
      </c>
      <c r="E33" s="68">
        <v>2</v>
      </c>
      <c r="F33" s="67" t="str">
        <f t="shared" si="1"/>
        <v>Kilogrammes</v>
      </c>
      <c r="G33" s="69">
        <f t="shared" si="2"/>
        <v>100</v>
      </c>
      <c r="H33" s="70">
        <f t="shared" si="3"/>
        <v>8.5106382978723402E-2</v>
      </c>
      <c r="I33" s="47"/>
      <c r="J33" s="47"/>
      <c r="K33" s="47"/>
      <c r="L33" s="47"/>
    </row>
    <row r="34" spans="2:12" x14ac:dyDescent="0.3">
      <c r="B34" s="65" t="s">
        <v>38</v>
      </c>
      <c r="C34" s="66">
        <v>75</v>
      </c>
      <c r="D34" s="67" t="str">
        <f t="shared" si="0"/>
        <v>Pesos mexicains</v>
      </c>
      <c r="E34" s="68">
        <v>10</v>
      </c>
      <c r="F34" s="67" t="str">
        <f t="shared" si="1"/>
        <v>Kilogrammes</v>
      </c>
      <c r="G34" s="69">
        <f t="shared" si="2"/>
        <v>750</v>
      </c>
      <c r="H34" s="70">
        <f t="shared" si="3"/>
        <v>0.63829787234042556</v>
      </c>
      <c r="I34" s="47"/>
      <c r="J34" s="47"/>
      <c r="K34" s="47"/>
      <c r="L34" s="47"/>
    </row>
    <row r="35" spans="2:12" x14ac:dyDescent="0.3">
      <c r="B35" s="65"/>
      <c r="C35" s="66"/>
      <c r="D35" s="67" t="str">
        <f t="shared" si="0"/>
        <v xml:space="preserve"> </v>
      </c>
      <c r="E35" s="68"/>
      <c r="F35" s="67" t="str">
        <f t="shared" si="1"/>
        <v xml:space="preserve"> </v>
      </c>
      <c r="G35" s="69" t="str">
        <f t="shared" si="2"/>
        <v xml:space="preserve"> </v>
      </c>
      <c r="H35" s="70" t="str">
        <f t="shared" si="3"/>
        <v xml:space="preserve"> </v>
      </c>
      <c r="I35" s="47"/>
      <c r="J35" s="47"/>
      <c r="K35" s="47"/>
      <c r="L35" s="47"/>
    </row>
    <row r="36" spans="2:12" x14ac:dyDescent="0.3">
      <c r="B36" s="65"/>
      <c r="C36" s="66"/>
      <c r="D36" s="67" t="str">
        <f t="shared" si="0"/>
        <v xml:space="preserve"> </v>
      </c>
      <c r="E36" s="68"/>
      <c r="F36" s="67" t="str">
        <f t="shared" si="1"/>
        <v xml:space="preserve"> </v>
      </c>
      <c r="G36" s="69" t="str">
        <f t="shared" si="2"/>
        <v xml:space="preserve"> </v>
      </c>
      <c r="H36" s="70" t="str">
        <f t="shared" si="3"/>
        <v xml:space="preserve"> </v>
      </c>
      <c r="I36" s="47"/>
      <c r="J36" s="47"/>
      <c r="K36" s="47"/>
      <c r="L36" s="47"/>
    </row>
    <row r="37" spans="2:12" x14ac:dyDescent="0.3">
      <c r="B37" s="65" t="s">
        <v>30</v>
      </c>
      <c r="C37" s="66"/>
      <c r="D37" s="67" t="str">
        <f t="shared" si="0"/>
        <v xml:space="preserve"> </v>
      </c>
      <c r="E37" s="68"/>
      <c r="F37" s="67" t="str">
        <f t="shared" si="1"/>
        <v xml:space="preserve"> </v>
      </c>
      <c r="G37" s="69" t="str">
        <f t="shared" si="2"/>
        <v xml:space="preserve"> </v>
      </c>
      <c r="H37" s="70" t="str">
        <f t="shared" si="3"/>
        <v xml:space="preserve"> </v>
      </c>
      <c r="I37" s="47"/>
      <c r="J37" s="47"/>
      <c r="K37" s="47"/>
      <c r="L37" s="47"/>
    </row>
    <row r="38" spans="2:12" x14ac:dyDescent="0.3">
      <c r="B38" s="65" t="s">
        <v>30</v>
      </c>
      <c r="C38" s="66"/>
      <c r="D38" s="67" t="str">
        <f t="shared" si="0"/>
        <v xml:space="preserve"> </v>
      </c>
      <c r="E38" s="68"/>
      <c r="F38" s="67" t="str">
        <f t="shared" si="1"/>
        <v xml:space="preserve"> </v>
      </c>
      <c r="G38" s="69" t="str">
        <f t="shared" si="2"/>
        <v xml:space="preserve"> </v>
      </c>
      <c r="H38" s="70" t="str">
        <f t="shared" si="3"/>
        <v xml:space="preserve"> </v>
      </c>
      <c r="I38" s="47"/>
      <c r="J38" s="47"/>
      <c r="K38" s="47"/>
      <c r="L38" s="47"/>
    </row>
    <row r="39" spans="2:12" x14ac:dyDescent="0.3">
      <c r="B39" s="65" t="s">
        <v>30</v>
      </c>
      <c r="C39" s="66"/>
      <c r="D39" s="67" t="str">
        <f t="shared" si="0"/>
        <v xml:space="preserve"> </v>
      </c>
      <c r="E39" s="68"/>
      <c r="F39" s="67" t="str">
        <f t="shared" si="1"/>
        <v xml:space="preserve"> </v>
      </c>
      <c r="G39" s="69" t="str">
        <f t="shared" si="2"/>
        <v xml:space="preserve"> </v>
      </c>
      <c r="H39" s="70" t="str">
        <f t="shared" si="3"/>
        <v xml:space="preserve"> </v>
      </c>
      <c r="I39" s="47"/>
      <c r="J39" s="47"/>
      <c r="K39" s="47"/>
      <c r="L39" s="47"/>
    </row>
    <row r="40" spans="2:12" x14ac:dyDescent="0.3">
      <c r="B40" s="65" t="s">
        <v>30</v>
      </c>
      <c r="C40" s="66"/>
      <c r="D40" s="67" t="str">
        <f t="shared" si="0"/>
        <v xml:space="preserve"> </v>
      </c>
      <c r="E40" s="68"/>
      <c r="F40" s="67" t="str">
        <f t="shared" si="1"/>
        <v xml:space="preserve"> </v>
      </c>
      <c r="G40" s="69" t="str">
        <f t="shared" si="2"/>
        <v xml:space="preserve"> </v>
      </c>
      <c r="H40" s="70" t="str">
        <f t="shared" si="3"/>
        <v xml:space="preserve"> </v>
      </c>
      <c r="I40" s="47"/>
      <c r="J40" s="47"/>
      <c r="K40" s="47"/>
      <c r="L40" s="47"/>
    </row>
    <row r="41" spans="2:12" x14ac:dyDescent="0.3">
      <c r="B41" s="65" t="s">
        <v>30</v>
      </c>
      <c r="C41" s="66"/>
      <c r="D41" s="67" t="str">
        <f t="shared" si="0"/>
        <v xml:space="preserve"> </v>
      </c>
      <c r="E41" s="68"/>
      <c r="F41" s="67" t="str">
        <f t="shared" si="1"/>
        <v xml:space="preserve"> </v>
      </c>
      <c r="G41" s="69" t="str">
        <f t="shared" si="2"/>
        <v xml:space="preserve"> </v>
      </c>
      <c r="H41" s="70" t="str">
        <f t="shared" si="3"/>
        <v xml:space="preserve"> </v>
      </c>
      <c r="I41" s="47"/>
      <c r="J41" s="47"/>
      <c r="K41" s="47"/>
      <c r="L41" s="47"/>
    </row>
    <row r="42" spans="2:12" x14ac:dyDescent="0.3">
      <c r="B42" s="65" t="s">
        <v>30</v>
      </c>
      <c r="C42" s="66"/>
      <c r="D42" s="67" t="str">
        <f t="shared" si="0"/>
        <v xml:space="preserve"> </v>
      </c>
      <c r="E42" s="68"/>
      <c r="F42" s="67" t="str">
        <f t="shared" si="1"/>
        <v xml:space="preserve"> </v>
      </c>
      <c r="G42" s="69" t="str">
        <f t="shared" si="2"/>
        <v xml:space="preserve"> </v>
      </c>
      <c r="H42" s="70" t="str">
        <f t="shared" si="3"/>
        <v xml:space="preserve"> </v>
      </c>
      <c r="I42" s="47"/>
      <c r="J42" s="47"/>
      <c r="K42" s="47"/>
      <c r="L42" s="47"/>
    </row>
    <row r="43" spans="2:12" x14ac:dyDescent="0.3">
      <c r="B43" s="65" t="s">
        <v>30</v>
      </c>
      <c r="C43" s="66"/>
      <c r="D43" s="67" t="str">
        <f t="shared" si="0"/>
        <v xml:space="preserve"> </v>
      </c>
      <c r="E43" s="68"/>
      <c r="F43" s="67" t="str">
        <f t="shared" si="1"/>
        <v xml:space="preserve"> </v>
      </c>
      <c r="G43" s="69" t="str">
        <f t="shared" si="2"/>
        <v xml:space="preserve"> </v>
      </c>
      <c r="H43" s="70" t="str">
        <f t="shared" si="3"/>
        <v xml:space="preserve"> </v>
      </c>
      <c r="I43" s="47"/>
      <c r="J43" s="47"/>
      <c r="K43" s="47"/>
      <c r="L43" s="47"/>
    </row>
    <row r="44" spans="2:12" ht="15" thickBot="1" x14ac:dyDescent="0.35">
      <c r="B44" s="71" t="s">
        <v>30</v>
      </c>
      <c r="C44" s="72"/>
      <c r="D44" s="67" t="str">
        <f t="shared" si="0"/>
        <v xml:space="preserve"> </v>
      </c>
      <c r="E44" s="73"/>
      <c r="F44" s="67" t="str">
        <f t="shared" si="1"/>
        <v xml:space="preserve"> </v>
      </c>
      <c r="G44" s="69" t="str">
        <f t="shared" si="2"/>
        <v xml:space="preserve"> </v>
      </c>
      <c r="H44" s="70" t="str">
        <f t="shared" si="3"/>
        <v xml:space="preserve"> </v>
      </c>
      <c r="I44" s="47"/>
      <c r="J44" s="47"/>
      <c r="K44" s="47"/>
      <c r="L44" s="47"/>
    </row>
    <row r="45" spans="2:12" ht="15" thickBot="1" x14ac:dyDescent="0.35">
      <c r="B45" s="74" t="s">
        <v>24</v>
      </c>
      <c r="C45" s="75">
        <f>SUM(C31:C44)</f>
        <v>225</v>
      </c>
      <c r="D45" s="76"/>
      <c r="E45" s="77">
        <f>SUM(E31:E44)</f>
        <v>19</v>
      </c>
      <c r="F45" s="77"/>
      <c r="G45" s="78">
        <f>SUM(G31:G44)</f>
        <v>1175</v>
      </c>
      <c r="H45" s="79">
        <f>SUM(H31:H44)</f>
        <v>1</v>
      </c>
      <c r="I45" s="47"/>
      <c r="J45" s="47"/>
      <c r="K45" s="47"/>
      <c r="L45" s="47"/>
    </row>
    <row r="46" spans="2:12" ht="31.5" customHeight="1" x14ac:dyDescent="0.3">
      <c r="B46" s="80" t="s">
        <v>96</v>
      </c>
      <c r="C46" s="80"/>
      <c r="D46" s="80"/>
      <c r="E46" s="80"/>
      <c r="F46" s="80"/>
      <c r="G46" s="80"/>
      <c r="H46" s="80"/>
      <c r="I46" s="47"/>
      <c r="J46" s="47"/>
      <c r="K46" s="47"/>
      <c r="L46" s="47"/>
    </row>
    <row r="47" spans="2:12" ht="25.8" x14ac:dyDescent="0.5">
      <c r="B47" s="45" t="s">
        <v>83</v>
      </c>
      <c r="C47" s="45"/>
      <c r="D47" s="45"/>
      <c r="E47" s="47"/>
      <c r="F47" s="47"/>
      <c r="G47" s="47"/>
      <c r="H47" s="47"/>
      <c r="I47" s="47"/>
      <c r="J47" s="47"/>
      <c r="K47" s="47"/>
      <c r="L47" s="47"/>
    </row>
    <row r="48" spans="2:12" ht="15" thickBot="1" x14ac:dyDescent="0.35">
      <c r="B48" s="47"/>
      <c r="C48" s="47"/>
      <c r="D48" s="47"/>
      <c r="E48" s="47"/>
      <c r="F48" s="47"/>
      <c r="G48" s="47"/>
      <c r="H48" s="47"/>
      <c r="I48" s="47"/>
      <c r="J48" s="47"/>
      <c r="K48" s="47"/>
      <c r="L48" s="47"/>
    </row>
    <row r="49" spans="2:12" ht="38.25" customHeight="1" x14ac:dyDescent="0.3">
      <c r="B49" s="81" t="s">
        <v>82</v>
      </c>
      <c r="C49" s="82" t="s">
        <v>40</v>
      </c>
      <c r="D49" s="58" t="s">
        <v>75</v>
      </c>
      <c r="E49" s="83" t="s">
        <v>77</v>
      </c>
      <c r="F49" s="83" t="s">
        <v>78</v>
      </c>
      <c r="G49" s="84" t="s">
        <v>50</v>
      </c>
      <c r="H49" s="58" t="s">
        <v>33</v>
      </c>
      <c r="I49" s="85" t="s">
        <v>79</v>
      </c>
      <c r="J49" s="85" t="s">
        <v>90</v>
      </c>
      <c r="K49" s="47"/>
      <c r="L49" s="47"/>
    </row>
    <row r="50" spans="2:12" ht="52.5" customHeight="1" x14ac:dyDescent="0.3">
      <c r="B50" s="86"/>
      <c r="C50" s="87"/>
      <c r="D50" s="62"/>
      <c r="E50" s="88"/>
      <c r="F50" s="88"/>
      <c r="G50" s="89"/>
      <c r="H50" s="62"/>
      <c r="I50" s="90"/>
      <c r="J50" s="90"/>
      <c r="K50" s="47"/>
      <c r="L50" s="47"/>
    </row>
    <row r="51" spans="2:12" ht="15" customHeight="1" x14ac:dyDescent="0.3">
      <c r="B51" s="65" t="s">
        <v>47</v>
      </c>
      <c r="C51" s="68">
        <v>50000</v>
      </c>
      <c r="D51" s="67" t="str">
        <f>IF(C51&gt;0,$F$24," ")</f>
        <v>Pesos mexicains</v>
      </c>
      <c r="E51" s="91">
        <v>0.5625</v>
      </c>
      <c r="F51" s="92">
        <v>0.3</v>
      </c>
      <c r="G51" s="93">
        <f>IF(C51&gt;0, F51*E51*SUM($C$45*365), " ")</f>
        <v>13858.593749999998</v>
      </c>
      <c r="H51" s="67" t="str">
        <f>IF(C51&gt;0,$F$25," ")</f>
        <v>Kilogrammes</v>
      </c>
      <c r="I51" s="69">
        <f>IF(C51&gt;0,SUM(G51/$C$45)*$G$45," ")</f>
        <v>72372.656249999985</v>
      </c>
      <c r="J51" s="93">
        <f>IF(C51&gt;0, C51/I51," ")</f>
        <v>0.69086865939095621</v>
      </c>
      <c r="K51" s="47"/>
      <c r="L51" s="47"/>
    </row>
    <row r="52" spans="2:12" x14ac:dyDescent="0.3">
      <c r="B52" s="65" t="s">
        <v>48</v>
      </c>
      <c r="C52" s="68">
        <v>25000</v>
      </c>
      <c r="D52" s="67" t="str">
        <f t="shared" ref="D52:D62" si="4">IF(C52&gt;0,$F$24," ")</f>
        <v>Pesos mexicains</v>
      </c>
      <c r="E52" s="91">
        <v>1</v>
      </c>
      <c r="F52" s="92">
        <v>0.15</v>
      </c>
      <c r="G52" s="93">
        <f t="shared" ref="G52:G62" si="5">IF(C52&gt;0, F52*E52*SUM($C$45*365), " ")</f>
        <v>12318.75</v>
      </c>
      <c r="H52" s="67" t="str">
        <f t="shared" ref="H52:H62" si="6">IF(C52&gt;0,$F$25," ")</f>
        <v>Kilogrammes</v>
      </c>
      <c r="I52" s="69">
        <f t="shared" ref="I52:I62" si="7">IF(C52&gt;0,SUM(G52/$C$45)*$G$45," ")</f>
        <v>64331.25</v>
      </c>
      <c r="J52" s="93">
        <f t="shared" ref="J52:J62" si="8">IF(C52&gt;0, C52/I52," ")</f>
        <v>0.3886136209074128</v>
      </c>
      <c r="K52" s="47"/>
      <c r="L52" s="47"/>
    </row>
    <row r="53" spans="2:12" x14ac:dyDescent="0.3">
      <c r="B53" s="65" t="s">
        <v>49</v>
      </c>
      <c r="C53" s="68">
        <v>20000</v>
      </c>
      <c r="D53" s="67" t="str">
        <f t="shared" si="4"/>
        <v>Pesos mexicains</v>
      </c>
      <c r="E53" s="91">
        <v>1</v>
      </c>
      <c r="F53" s="92">
        <v>0.05</v>
      </c>
      <c r="G53" s="93">
        <f t="shared" si="5"/>
        <v>4106.25</v>
      </c>
      <c r="H53" s="67" t="str">
        <f t="shared" si="6"/>
        <v>Kilogrammes</v>
      </c>
      <c r="I53" s="69">
        <f t="shared" si="7"/>
        <v>21443.75</v>
      </c>
      <c r="J53" s="93">
        <f t="shared" si="8"/>
        <v>0.93267269017779075</v>
      </c>
      <c r="K53" s="47"/>
      <c r="L53" s="47"/>
    </row>
    <row r="54" spans="2:12" x14ac:dyDescent="0.3">
      <c r="B54" s="65"/>
      <c r="C54" s="94"/>
      <c r="D54" s="67" t="str">
        <f t="shared" si="4"/>
        <v xml:space="preserve"> </v>
      </c>
      <c r="E54" s="91"/>
      <c r="F54" s="92"/>
      <c r="G54" s="93" t="str">
        <f t="shared" si="5"/>
        <v xml:space="preserve"> </v>
      </c>
      <c r="H54" s="67" t="str">
        <f t="shared" si="6"/>
        <v xml:space="preserve"> </v>
      </c>
      <c r="I54" s="69" t="str">
        <f t="shared" si="7"/>
        <v xml:space="preserve"> </v>
      </c>
      <c r="J54" s="93" t="str">
        <f t="shared" si="8"/>
        <v xml:space="preserve"> </v>
      </c>
      <c r="K54" s="47"/>
      <c r="L54" s="47"/>
    </row>
    <row r="55" spans="2:12" ht="16.5" customHeight="1" x14ac:dyDescent="0.3">
      <c r="B55" s="65"/>
      <c r="C55" s="68"/>
      <c r="D55" s="67" t="str">
        <f t="shared" si="4"/>
        <v xml:space="preserve"> </v>
      </c>
      <c r="E55" s="91"/>
      <c r="F55" s="92"/>
      <c r="G55" s="93" t="str">
        <f t="shared" si="5"/>
        <v xml:space="preserve"> </v>
      </c>
      <c r="H55" s="67" t="str">
        <f t="shared" si="6"/>
        <v xml:space="preserve"> </v>
      </c>
      <c r="I55" s="69" t="str">
        <f t="shared" si="7"/>
        <v xml:space="preserve"> </v>
      </c>
      <c r="J55" s="93" t="str">
        <f t="shared" si="8"/>
        <v xml:space="preserve"> </v>
      </c>
      <c r="K55" s="47"/>
      <c r="L55" s="47"/>
    </row>
    <row r="56" spans="2:12" x14ac:dyDescent="0.3">
      <c r="B56" s="65"/>
      <c r="C56" s="68"/>
      <c r="D56" s="67" t="str">
        <f t="shared" si="4"/>
        <v xml:space="preserve"> </v>
      </c>
      <c r="E56" s="91"/>
      <c r="F56" s="92"/>
      <c r="G56" s="93" t="str">
        <f t="shared" si="5"/>
        <v xml:space="preserve"> </v>
      </c>
      <c r="H56" s="67" t="str">
        <f t="shared" si="6"/>
        <v xml:space="preserve"> </v>
      </c>
      <c r="I56" s="69" t="str">
        <f t="shared" si="7"/>
        <v xml:space="preserve"> </v>
      </c>
      <c r="J56" s="93" t="str">
        <f t="shared" si="8"/>
        <v xml:space="preserve"> </v>
      </c>
      <c r="K56" s="47"/>
      <c r="L56" s="95"/>
    </row>
    <row r="57" spans="2:12" x14ac:dyDescent="0.3">
      <c r="B57" s="65"/>
      <c r="C57" s="68"/>
      <c r="D57" s="67" t="str">
        <f t="shared" si="4"/>
        <v xml:space="preserve"> </v>
      </c>
      <c r="E57" s="91"/>
      <c r="F57" s="92"/>
      <c r="G57" s="93" t="str">
        <f t="shared" si="5"/>
        <v xml:space="preserve"> </v>
      </c>
      <c r="H57" s="67" t="str">
        <f t="shared" si="6"/>
        <v xml:space="preserve"> </v>
      </c>
      <c r="I57" s="69" t="str">
        <f t="shared" si="7"/>
        <v xml:space="preserve"> </v>
      </c>
      <c r="J57" s="93" t="str">
        <f t="shared" si="8"/>
        <v xml:space="preserve"> </v>
      </c>
      <c r="K57" s="47"/>
      <c r="L57" s="47"/>
    </row>
    <row r="58" spans="2:12" x14ac:dyDescent="0.3">
      <c r="B58" s="65"/>
      <c r="C58" s="68"/>
      <c r="D58" s="67" t="str">
        <f t="shared" si="4"/>
        <v xml:space="preserve"> </v>
      </c>
      <c r="E58" s="91"/>
      <c r="F58" s="92"/>
      <c r="G58" s="93" t="str">
        <f t="shared" si="5"/>
        <v xml:space="preserve"> </v>
      </c>
      <c r="H58" s="67" t="str">
        <f t="shared" si="6"/>
        <v xml:space="preserve"> </v>
      </c>
      <c r="I58" s="69" t="str">
        <f t="shared" si="7"/>
        <v xml:space="preserve"> </v>
      </c>
      <c r="J58" s="93" t="str">
        <f t="shared" si="8"/>
        <v xml:space="preserve"> </v>
      </c>
      <c r="K58" s="47"/>
      <c r="L58" s="47"/>
    </row>
    <row r="59" spans="2:12" x14ac:dyDescent="0.3">
      <c r="B59" s="65"/>
      <c r="C59" s="68"/>
      <c r="D59" s="67" t="str">
        <f t="shared" si="4"/>
        <v xml:space="preserve"> </v>
      </c>
      <c r="E59" s="91"/>
      <c r="F59" s="92"/>
      <c r="G59" s="93" t="str">
        <f t="shared" si="5"/>
        <v xml:space="preserve"> </v>
      </c>
      <c r="H59" s="67" t="str">
        <f t="shared" si="6"/>
        <v xml:space="preserve"> </v>
      </c>
      <c r="I59" s="69" t="str">
        <f t="shared" si="7"/>
        <v xml:space="preserve"> </v>
      </c>
      <c r="J59" s="93" t="str">
        <f t="shared" si="8"/>
        <v xml:space="preserve"> </v>
      </c>
      <c r="K59" s="47"/>
      <c r="L59" s="47"/>
    </row>
    <row r="60" spans="2:12" x14ac:dyDescent="0.3">
      <c r="B60" s="65"/>
      <c r="C60" s="68"/>
      <c r="D60" s="67" t="str">
        <f t="shared" si="4"/>
        <v xml:space="preserve"> </v>
      </c>
      <c r="E60" s="91"/>
      <c r="F60" s="92"/>
      <c r="G60" s="93" t="str">
        <f t="shared" si="5"/>
        <v xml:space="preserve"> </v>
      </c>
      <c r="H60" s="67" t="str">
        <f t="shared" si="6"/>
        <v xml:space="preserve"> </v>
      </c>
      <c r="I60" s="69" t="str">
        <f t="shared" si="7"/>
        <v xml:space="preserve"> </v>
      </c>
      <c r="J60" s="93" t="str">
        <f t="shared" si="8"/>
        <v xml:space="preserve"> </v>
      </c>
      <c r="K60" s="47"/>
      <c r="L60" s="47"/>
    </row>
    <row r="61" spans="2:12" x14ac:dyDescent="0.3">
      <c r="B61" s="65"/>
      <c r="C61" s="68"/>
      <c r="D61" s="67" t="str">
        <f t="shared" si="4"/>
        <v xml:space="preserve"> </v>
      </c>
      <c r="E61" s="91"/>
      <c r="F61" s="92"/>
      <c r="G61" s="93" t="str">
        <f t="shared" si="5"/>
        <v xml:space="preserve"> </v>
      </c>
      <c r="H61" s="67" t="str">
        <f t="shared" si="6"/>
        <v xml:space="preserve"> </v>
      </c>
      <c r="I61" s="69" t="str">
        <f t="shared" si="7"/>
        <v xml:space="preserve"> </v>
      </c>
      <c r="J61" s="93" t="str">
        <f t="shared" si="8"/>
        <v xml:space="preserve"> </v>
      </c>
      <c r="K61" s="47"/>
      <c r="L61" s="47"/>
    </row>
    <row r="62" spans="2:12" ht="15" thickBot="1" x14ac:dyDescent="0.35">
      <c r="B62" s="71"/>
      <c r="C62" s="73"/>
      <c r="D62" s="67" t="str">
        <f t="shared" si="4"/>
        <v xml:space="preserve"> </v>
      </c>
      <c r="E62" s="91"/>
      <c r="F62" s="96"/>
      <c r="G62" s="93" t="str">
        <f t="shared" si="5"/>
        <v xml:space="preserve"> </v>
      </c>
      <c r="H62" s="67" t="str">
        <f t="shared" si="6"/>
        <v xml:space="preserve"> </v>
      </c>
      <c r="I62" s="69" t="str">
        <f t="shared" si="7"/>
        <v xml:space="preserve"> </v>
      </c>
      <c r="J62" s="93" t="str">
        <f t="shared" si="8"/>
        <v xml:space="preserve"> </v>
      </c>
      <c r="K62" s="47"/>
      <c r="L62" s="47"/>
    </row>
    <row r="63" spans="2:12" ht="15" thickBot="1" x14ac:dyDescent="0.35">
      <c r="B63" s="74" t="s">
        <v>24</v>
      </c>
      <c r="C63" s="97">
        <f>SUM(C51:C62)</f>
        <v>95000</v>
      </c>
      <c r="D63" s="98"/>
      <c r="E63" s="99"/>
      <c r="F63" s="100" t="s">
        <v>29</v>
      </c>
      <c r="G63" s="101">
        <f>SUM(G51:G62)</f>
        <v>30283.59375</v>
      </c>
      <c r="H63" s="101"/>
      <c r="I63" s="78">
        <f>SUM(I51:I62)</f>
        <v>158147.65625</v>
      </c>
      <c r="J63" s="102"/>
      <c r="K63" s="47"/>
      <c r="L63" s="47"/>
    </row>
    <row r="64" spans="2:12" ht="15" customHeight="1" x14ac:dyDescent="0.3">
      <c r="B64" s="80" t="s">
        <v>97</v>
      </c>
      <c r="C64" s="80"/>
      <c r="D64" s="80"/>
      <c r="E64" s="80"/>
      <c r="F64" s="80"/>
      <c r="G64" s="80"/>
      <c r="H64" s="80"/>
      <c r="I64" s="103"/>
      <c r="J64" s="47"/>
      <c r="K64" s="47"/>
      <c r="L64" s="47"/>
    </row>
    <row r="65" spans="2:12" x14ac:dyDescent="0.3">
      <c r="B65" s="104"/>
      <c r="C65" s="104"/>
      <c r="D65" s="104"/>
      <c r="E65" s="104"/>
      <c r="F65" s="104"/>
      <c r="G65" s="104"/>
      <c r="H65" s="104"/>
      <c r="I65" s="103"/>
      <c r="J65" s="47"/>
      <c r="K65" s="47"/>
      <c r="L65" s="47"/>
    </row>
    <row r="66" spans="2:12" x14ac:dyDescent="0.3">
      <c r="B66" s="47"/>
      <c r="C66" s="47"/>
      <c r="D66" s="47"/>
      <c r="E66" s="47"/>
      <c r="F66" s="47"/>
      <c r="G66" s="47"/>
      <c r="H66" s="47"/>
      <c r="I66" s="47"/>
      <c r="J66" s="47"/>
      <c r="K66" s="47"/>
      <c r="L66" s="47"/>
    </row>
    <row r="67" spans="2:12" ht="25.8" x14ac:dyDescent="0.5">
      <c r="B67" s="105"/>
      <c r="C67" s="105"/>
      <c r="D67" s="105"/>
      <c r="E67" s="106"/>
      <c r="F67" s="106"/>
      <c r="G67" s="47"/>
      <c r="H67" s="47"/>
      <c r="I67" s="47"/>
      <c r="J67" s="47"/>
      <c r="K67" s="47"/>
      <c r="L67" s="47"/>
    </row>
    <row r="68" spans="2:12" ht="18" x14ac:dyDescent="0.35">
      <c r="B68" s="107"/>
      <c r="C68" s="107"/>
      <c r="D68" s="107"/>
      <c r="E68" s="106"/>
      <c r="F68" s="106"/>
      <c r="G68" s="47"/>
      <c r="H68" s="47"/>
      <c r="I68" s="47"/>
      <c r="J68" s="47"/>
      <c r="K68" s="47"/>
      <c r="L68" s="47"/>
    </row>
    <row r="69" spans="2:12" ht="18" x14ac:dyDescent="0.35">
      <c r="B69" s="31"/>
      <c r="C69" s="31"/>
      <c r="D69" s="31"/>
      <c r="E69" s="28"/>
      <c r="F69" s="28"/>
    </row>
    <row r="70" spans="2:12" x14ac:dyDescent="0.3">
      <c r="B70" s="28"/>
      <c r="C70" s="28"/>
      <c r="D70" s="28"/>
      <c r="E70" s="29"/>
      <c r="F70" s="29"/>
    </row>
    <row r="71" spans="2:12" x14ac:dyDescent="0.3">
      <c r="B71" s="28"/>
      <c r="C71" s="28"/>
      <c r="D71" s="28"/>
      <c r="E71" s="29"/>
      <c r="F71" s="29"/>
    </row>
    <row r="72" spans="2:12" x14ac:dyDescent="0.3">
      <c r="B72" s="28"/>
      <c r="C72" s="28"/>
      <c r="D72" s="28"/>
      <c r="E72" s="29"/>
      <c r="F72" s="29"/>
    </row>
    <row r="73" spans="2:12" x14ac:dyDescent="0.3">
      <c r="B73" s="30"/>
      <c r="C73" s="30"/>
      <c r="D73" s="30"/>
      <c r="E73" s="30"/>
      <c r="F73" s="30"/>
    </row>
    <row r="74" spans="2:12" ht="18" x14ac:dyDescent="0.35">
      <c r="B74" s="31"/>
      <c r="C74" s="31"/>
      <c r="D74" s="31"/>
      <c r="E74" s="28"/>
      <c r="F74" s="28"/>
    </row>
    <row r="75" spans="2:12" x14ac:dyDescent="0.3">
      <c r="B75" s="28"/>
      <c r="C75" s="28"/>
      <c r="D75" s="28"/>
      <c r="E75" s="29"/>
      <c r="F75" s="29"/>
    </row>
    <row r="76" spans="2:12" x14ac:dyDescent="0.3">
      <c r="B76" s="28"/>
      <c r="C76" s="28"/>
      <c r="D76" s="28"/>
      <c r="E76" s="29"/>
      <c r="F76" s="29"/>
    </row>
    <row r="77" spans="2:12" x14ac:dyDescent="0.3">
      <c r="B77" s="28"/>
      <c r="C77" s="28"/>
      <c r="D77" s="28"/>
      <c r="E77" s="29"/>
      <c r="F77" s="29"/>
    </row>
  </sheetData>
  <sheetProtection sheet="1" objects="1" scenarios="1"/>
  <mergeCells count="31">
    <mergeCell ref="B64:H65"/>
    <mergeCell ref="B13:I13"/>
    <mergeCell ref="B49:B50"/>
    <mergeCell ref="F49:F50"/>
    <mergeCell ref="G49:G50"/>
    <mergeCell ref="F22:H22"/>
    <mergeCell ref="F23:H23"/>
    <mergeCell ref="B17:E17"/>
    <mergeCell ref="B18:E18"/>
    <mergeCell ref="F17:H17"/>
    <mergeCell ref="F18:H18"/>
    <mergeCell ref="I49:I50"/>
    <mergeCell ref="F24:H24"/>
    <mergeCell ref="F25:H25"/>
    <mergeCell ref="B24:E24"/>
    <mergeCell ref="B46:H46"/>
    <mergeCell ref="J49:J50"/>
    <mergeCell ref="E49:E50"/>
    <mergeCell ref="B23:E23"/>
    <mergeCell ref="B22:E22"/>
    <mergeCell ref="B29:B30"/>
    <mergeCell ref="C29:C30"/>
    <mergeCell ref="H29:H30"/>
    <mergeCell ref="C49:C50"/>
    <mergeCell ref="E29:E30"/>
    <mergeCell ref="G29:G30"/>
    <mergeCell ref="B25:E25"/>
    <mergeCell ref="D29:D30"/>
    <mergeCell ref="F29:F30"/>
    <mergeCell ref="D49:D50"/>
    <mergeCell ref="H49:H50"/>
  </mergeCells>
  <conditionalFormatting sqref="F63">
    <cfRule type="cellIs" dxfId="1" priority="1" operator="greaterThan">
      <formula>1</formula>
    </cfRule>
  </conditionalFormatting>
  <dataValidations xWindow="881" yWindow="509" count="15">
    <dataValidation allowBlank="1" showInputMessage="1" showErrorMessage="1" prompt="En fonction de la colonne F du tableau 2, déterminez le % des produits alimentaires visés par la solution envisagée." sqref="E49:E50" xr:uid="{F82DBB59-A0AE-4B1E-8A3C-C89CDECF6468}"/>
    <dataValidation allowBlank="1" showInputMessage="1" showErrorMessage="1" prompt="Entrez le type d’aliment visé." sqref="B29:B30" xr:uid="{3AD3C26C-D0D8-49BA-88D4-531D5D2F4B8D}"/>
    <dataValidation allowBlank="1" showInputMessage="1" showErrorMessage="1" prompt="Cette colonne indique, en valeur financière, le pourcentage total de PGA que représente la catégorie d’aliments indiquée sur la ligne." sqref="H29:H30" xr:uid="{65A6B240-93D0-4C45-83DA-817A2E5A6987}"/>
    <dataValidation allowBlank="1" showInputMessage="1" showErrorMessage="1" prompt="Inscrivez ici le type de solution que vous envisagez pour réduire la PGA. Il peut s’agir de différentes activités, comme la formation du personnel, l’achat ou l’amélioration d’équipement, l’utilisation de nouveaux procédés ou la diminution des portions." sqref="B49:B50" xr:uid="{07FC69B3-CE9D-4EC3-8804-E68854196AD6}"/>
    <dataValidation allowBlank="1" showInputMessage="1" showErrorMessage="1" prompt="Inscrivez le coût d’application (initial et continu) de la solution proposée à la colonne B." sqref="C49:C50" xr:uid="{EACBE6EC-F4D0-433E-AD6F-51BFE27F6037}"/>
    <dataValidation allowBlank="1" showInputMessage="1" showErrorMessage="1" prompt="Inscrivez votre estimation la plus juste, en pourcentage, de la réduction de la PGA qui résultera de la solution envisagée." sqref="F49:F50" xr:uid="{879DD555-8D0F-4757-BF2A-F1B64AB69436}"/>
    <dataValidation allowBlank="1" showInputMessage="1" showErrorMessage="1" prompt="Cette colonne affichera la valeur financière de la PGA évitée grâce à la solution envisagée en fonction des renseignements que vous avez fournis." sqref="I49:I50" xr:uid="{4D7E1B65-D8AF-4D4D-BB91-8A028595A841}"/>
    <dataValidation allowBlank="1" showInputMessage="1" showErrorMessage="1" prompt="Cette colonne montre le temps qu’il faudra pour amortir le coût de la solution, c’est-à-dire pour que les économies réalisées grâce à la solution équivalent le montant investi dans l’application de la solution." sqref="J49:J50" xr:uid="{4BC94B77-F43D-4572-ACAF-EF42C6CA095C}"/>
    <dataValidation type="list" allowBlank="1" showInputMessage="1" showErrorMessage="1" sqref="F23:H23" xr:uid="{5AEDD61F-FBA1-4E8D-BD84-8559D7241781}">
      <formula1>$S$2:$S$10</formula1>
    </dataValidation>
    <dataValidation type="list" allowBlank="1" showInputMessage="1" showErrorMessage="1" sqref="F24" xr:uid="{0F89D963-151F-4A3F-9F01-239848AD2A26}">
      <formula1>$S$12:$S$15</formula1>
    </dataValidation>
    <dataValidation type="list" allowBlank="1" showInputMessage="1" showErrorMessage="1" sqref="F25:H25" xr:uid="{A93EB0E0-95C8-4053-8742-9CE31233D7FB}">
      <formula1>$R$17:$R$18</formula1>
    </dataValidation>
    <dataValidation allowBlank="1" showInputMessage="1" showErrorMessage="1" prompt="Cette colonne affiche l’unité de mesure que vous avez choisie." sqref="H49:H50 F29:F30" xr:uid="{7C2456FE-D811-41DC-B963-77AE82593B04}"/>
    <dataValidation allowBlank="1" showInputMessage="1" showErrorMessage="1" prompt="Cette colonne affiche la devise que vous avez choisie." sqref="D49:D50 D29:D30" xr:uid="{D8074D56-75BC-4080-8EF4-B84E06AF63D7}"/>
    <dataValidation allowBlank="1" showInputMessage="1" showErrorMessage="1" prompt="Cette colonne indique le coût que la PGA représente quotidiennement pour votre organisation en fonction des chiffres que vous avez entrés." sqref="G29:G30" xr:uid="{4B36D61E-F27E-47F3-A3C4-4351DC3E421D}"/>
    <dataValidation allowBlank="1" showInputMessage="1" showErrorMessage="1" prompt="La valeur de l’aliment indiquée doit se fonder sur le prix d’achat de l’ingrédient. Toutefois, si l’aliment a déjà été transformé (p. ex., des tomates en sauce), inscrivez le prix de vente de l’aliment." sqref="C29:C30" xr:uid="{AFBC12E3-4F0E-479F-8E01-1CAEE6C74B42}"/>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A90CC-AA98-4242-95DA-BB6775779D01}">
  <dimension ref="B2:S77"/>
  <sheetViews>
    <sheetView tabSelected="1" zoomScaleNormal="100" workbookViewId="0">
      <selection activeCell="A23" sqref="A23"/>
    </sheetView>
  </sheetViews>
  <sheetFormatPr defaultColWidth="9.109375" defaultRowHeight="14.4" x14ac:dyDescent="0.3"/>
  <cols>
    <col min="1" max="1" width="9.109375" style="1"/>
    <col min="2" max="2" width="45.44140625" style="1" customWidth="1"/>
    <col min="3" max="3" width="26.109375" style="1" customWidth="1"/>
    <col min="4" max="4" width="23" style="1" customWidth="1"/>
    <col min="5" max="6" width="29.33203125" style="1" customWidth="1"/>
    <col min="7" max="7" width="25.44140625" style="1" customWidth="1"/>
    <col min="8" max="8" width="22.33203125" style="1" customWidth="1"/>
    <col min="9" max="9" width="18.33203125" style="1" customWidth="1"/>
    <col min="10" max="10" width="22.109375" style="1" customWidth="1"/>
    <col min="11" max="11" width="23" style="1" customWidth="1"/>
    <col min="12" max="12" width="14.44140625" style="1" customWidth="1"/>
    <col min="13" max="14" width="9.109375" style="1"/>
    <col min="15" max="15" width="9.77734375" style="1" customWidth="1"/>
    <col min="16" max="16" width="9.109375" style="1"/>
    <col min="17" max="17" width="9.109375" style="1" customWidth="1"/>
    <col min="18" max="19" width="9.109375" style="1" hidden="1" customWidth="1"/>
    <col min="20" max="20" width="9.109375" style="1" customWidth="1"/>
    <col min="21" max="16384" width="9.109375" style="1"/>
  </cols>
  <sheetData>
    <row r="2" spans="2:19" x14ac:dyDescent="0.3">
      <c r="S2" s="1" t="s">
        <v>53</v>
      </c>
    </row>
    <row r="3" spans="2:19" x14ac:dyDescent="0.3">
      <c r="S3" s="1" t="s">
        <v>54</v>
      </c>
    </row>
    <row r="4" spans="2:19" x14ac:dyDescent="0.3">
      <c r="S4" s="1" t="s">
        <v>55</v>
      </c>
    </row>
    <row r="5" spans="2:19" x14ac:dyDescent="0.3">
      <c r="S5" s="1" t="s">
        <v>56</v>
      </c>
    </row>
    <row r="6" spans="2:19" x14ac:dyDescent="0.3">
      <c r="S6" s="1" t="s">
        <v>57</v>
      </c>
    </row>
    <row r="7" spans="2:19" x14ac:dyDescent="0.3">
      <c r="S7" s="1" t="s">
        <v>58</v>
      </c>
    </row>
    <row r="8" spans="2:19" x14ac:dyDescent="0.3">
      <c r="S8" s="1" t="s">
        <v>22</v>
      </c>
    </row>
    <row r="9" spans="2:19" x14ac:dyDescent="0.3">
      <c r="S9" s="1" t="s">
        <v>81</v>
      </c>
    </row>
    <row r="10" spans="2:19" x14ac:dyDescent="0.3">
      <c r="S10" s="1" t="s">
        <v>59</v>
      </c>
    </row>
    <row r="11" spans="2:19" ht="15" thickBot="1" x14ac:dyDescent="0.35">
      <c r="B11" s="15"/>
      <c r="C11" s="15"/>
      <c r="D11" s="15"/>
      <c r="E11" s="15"/>
      <c r="F11" s="15"/>
      <c r="G11" s="15"/>
      <c r="H11" s="15"/>
      <c r="I11" s="15"/>
      <c r="K11"/>
    </row>
    <row r="12" spans="2:19" x14ac:dyDescent="0.3">
      <c r="B12" s="16"/>
      <c r="C12" s="16"/>
      <c r="D12" s="16"/>
      <c r="E12" s="3"/>
      <c r="F12" s="3"/>
      <c r="G12" s="3"/>
      <c r="H12" s="3"/>
      <c r="S12" s="1" t="s">
        <v>60</v>
      </c>
    </row>
    <row r="13" spans="2:19" ht="31.2" x14ac:dyDescent="0.6">
      <c r="B13" s="36" t="s">
        <v>51</v>
      </c>
      <c r="C13" s="36"/>
      <c r="D13" s="36"/>
      <c r="E13" s="36"/>
      <c r="F13" s="36"/>
      <c r="G13" s="36"/>
      <c r="H13" s="36"/>
      <c r="I13" s="36"/>
      <c r="S13" s="1" t="s">
        <v>35</v>
      </c>
    </row>
    <row r="14" spans="2:19" ht="15" thickBot="1" x14ac:dyDescent="0.35">
      <c r="B14" s="15"/>
      <c r="C14" s="15"/>
      <c r="D14" s="15"/>
      <c r="E14" s="15"/>
      <c r="F14" s="15"/>
      <c r="G14" s="15"/>
      <c r="H14" s="15"/>
      <c r="I14" s="15"/>
      <c r="S14" s="1" t="s">
        <v>61</v>
      </c>
    </row>
    <row r="15" spans="2:19" x14ac:dyDescent="0.3">
      <c r="B15" s="16"/>
      <c r="C15" s="16"/>
      <c r="D15" s="16"/>
      <c r="E15" s="3"/>
      <c r="F15" s="3"/>
      <c r="G15" s="3"/>
      <c r="H15" s="3"/>
      <c r="S15" s="1" t="s">
        <v>59</v>
      </c>
    </row>
    <row r="16" spans="2:19" ht="25.8" x14ac:dyDescent="0.5">
      <c r="B16" s="23" t="s">
        <v>68</v>
      </c>
      <c r="C16" s="23"/>
      <c r="D16" s="23"/>
      <c r="E16" s="3"/>
      <c r="F16" s="3"/>
      <c r="G16" s="3"/>
      <c r="H16" s="3"/>
    </row>
    <row r="17" spans="2:18" ht="15.6" x14ac:dyDescent="0.3">
      <c r="B17" s="39" t="s">
        <v>41</v>
      </c>
      <c r="C17" s="40"/>
      <c r="D17" s="40"/>
      <c r="E17" s="41"/>
      <c r="F17" s="43"/>
      <c r="G17" s="43"/>
      <c r="H17" s="43"/>
      <c r="R17" s="1" t="s">
        <v>34</v>
      </c>
    </row>
    <row r="18" spans="2:18" ht="15.6" x14ac:dyDescent="0.3">
      <c r="B18" s="42" t="s">
        <v>85</v>
      </c>
      <c r="C18" s="42"/>
      <c r="D18" s="42"/>
      <c r="E18" s="42"/>
      <c r="F18" s="44"/>
      <c r="G18" s="44"/>
      <c r="H18" s="44"/>
      <c r="R18" s="1" t="s">
        <v>62</v>
      </c>
    </row>
    <row r="19" spans="2:18" x14ac:dyDescent="0.3">
      <c r="B19" s="16"/>
      <c r="C19" s="16"/>
      <c r="D19" s="16"/>
      <c r="E19" s="3"/>
      <c r="F19" s="3"/>
      <c r="G19" s="3"/>
    </row>
    <row r="20" spans="2:18" ht="25.8" x14ac:dyDescent="0.5">
      <c r="B20" s="45" t="s">
        <v>71</v>
      </c>
      <c r="C20" s="45"/>
      <c r="D20" s="45"/>
      <c r="E20" s="46"/>
      <c r="F20" s="46"/>
      <c r="G20" s="46"/>
      <c r="H20" s="47"/>
      <c r="I20" s="47"/>
      <c r="J20" s="47"/>
      <c r="K20" s="47"/>
      <c r="R20" s="1" t="s">
        <v>28</v>
      </c>
    </row>
    <row r="21" spans="2:18" x14ac:dyDescent="0.3">
      <c r="B21" s="48"/>
      <c r="C21" s="48"/>
      <c r="D21" s="48"/>
      <c r="E21" s="46"/>
      <c r="F21" s="46"/>
      <c r="G21" s="46"/>
      <c r="H21" s="47"/>
      <c r="I21" s="47"/>
      <c r="J21" s="47"/>
      <c r="K21" s="47"/>
      <c r="R21" s="1" t="s">
        <v>52</v>
      </c>
    </row>
    <row r="22" spans="2:18" ht="21.75" customHeight="1" x14ac:dyDescent="0.3">
      <c r="B22" s="49" t="s">
        <v>31</v>
      </c>
      <c r="C22" s="49"/>
      <c r="D22" s="49"/>
      <c r="E22" s="49"/>
      <c r="F22" s="50" t="s">
        <v>72</v>
      </c>
      <c r="G22" s="50"/>
      <c r="H22" s="50"/>
      <c r="I22" s="47"/>
      <c r="J22" s="47"/>
      <c r="K22" s="47"/>
      <c r="R22" s="1" t="s">
        <v>46</v>
      </c>
    </row>
    <row r="23" spans="2:18" ht="21" customHeight="1" x14ac:dyDescent="0.3">
      <c r="B23" s="49" t="s">
        <v>32</v>
      </c>
      <c r="C23" s="49"/>
      <c r="D23" s="49"/>
      <c r="E23" s="49"/>
      <c r="F23" s="50"/>
      <c r="G23" s="50"/>
      <c r="H23" s="50"/>
      <c r="I23" s="47"/>
      <c r="J23" s="47"/>
      <c r="K23" s="47"/>
    </row>
    <row r="24" spans="2:18" ht="21" customHeight="1" x14ac:dyDescent="0.3">
      <c r="B24" s="51" t="s">
        <v>80</v>
      </c>
      <c r="C24" s="52"/>
      <c r="D24" s="52"/>
      <c r="E24" s="53"/>
      <c r="F24" s="54" t="s">
        <v>35</v>
      </c>
      <c r="G24" s="55"/>
      <c r="H24" s="56"/>
      <c r="I24" s="47"/>
      <c r="J24" s="47"/>
      <c r="K24" s="47"/>
    </row>
    <row r="25" spans="2:18" ht="21" customHeight="1" x14ac:dyDescent="0.3">
      <c r="B25" s="51" t="s">
        <v>33</v>
      </c>
      <c r="C25" s="52"/>
      <c r="D25" s="52"/>
      <c r="E25" s="53"/>
      <c r="F25" s="50" t="s">
        <v>46</v>
      </c>
      <c r="G25" s="50"/>
      <c r="H25" s="50"/>
      <c r="I25" s="47"/>
      <c r="J25" s="47"/>
      <c r="K25" s="47"/>
    </row>
    <row r="26" spans="2:18" x14ac:dyDescent="0.3">
      <c r="B26" s="47"/>
      <c r="C26" s="47"/>
      <c r="D26" s="47"/>
      <c r="E26" s="47"/>
      <c r="F26" s="47"/>
      <c r="G26" s="47"/>
      <c r="H26" s="47"/>
      <c r="I26" s="47"/>
      <c r="J26" s="47"/>
      <c r="K26" s="47"/>
    </row>
    <row r="27" spans="2:18" ht="25.8" x14ac:dyDescent="0.5">
      <c r="B27" s="45" t="s">
        <v>86</v>
      </c>
      <c r="C27" s="45"/>
      <c r="D27" s="45"/>
      <c r="E27" s="47"/>
      <c r="F27" s="47"/>
      <c r="G27" s="47"/>
      <c r="H27" s="47"/>
      <c r="I27" s="47"/>
      <c r="J27" s="47"/>
      <c r="K27" s="47"/>
    </row>
    <row r="28" spans="2:18" ht="15" thickBot="1" x14ac:dyDescent="0.35">
      <c r="B28" s="47"/>
      <c r="C28" s="47"/>
      <c r="D28" s="47"/>
      <c r="E28" s="47"/>
      <c r="F28" s="47"/>
      <c r="G28" s="47"/>
      <c r="H28" s="47"/>
      <c r="I28" s="47"/>
      <c r="J28" s="47"/>
      <c r="K28" s="47"/>
    </row>
    <row r="29" spans="2:18" ht="54" customHeight="1" x14ac:dyDescent="0.3">
      <c r="B29" s="57" t="s">
        <v>87</v>
      </c>
      <c r="C29" s="58" t="s">
        <v>39</v>
      </c>
      <c r="D29" s="58" t="s">
        <v>75</v>
      </c>
      <c r="E29" s="58" t="s">
        <v>95</v>
      </c>
      <c r="F29" s="58" t="s">
        <v>33</v>
      </c>
      <c r="G29" s="59" t="s">
        <v>76</v>
      </c>
      <c r="H29" s="60" t="s">
        <v>89</v>
      </c>
      <c r="I29" s="47"/>
      <c r="J29" s="47"/>
      <c r="K29" s="47"/>
    </row>
    <row r="30" spans="2:18" ht="54" customHeight="1" x14ac:dyDescent="0.3">
      <c r="B30" s="61"/>
      <c r="C30" s="62"/>
      <c r="D30" s="62"/>
      <c r="E30" s="62"/>
      <c r="F30" s="62"/>
      <c r="G30" s="63"/>
      <c r="H30" s="64"/>
      <c r="I30" s="47"/>
      <c r="J30" s="47"/>
      <c r="K30" s="47"/>
    </row>
    <row r="31" spans="2:18" x14ac:dyDescent="0.3">
      <c r="B31" s="65" t="s">
        <v>42</v>
      </c>
      <c r="C31" s="66">
        <v>50</v>
      </c>
      <c r="D31" s="67" t="str">
        <f>IF(C31&gt;0,$F$24," ")</f>
        <v>Pesos mexicains</v>
      </c>
      <c r="E31" s="68">
        <v>200</v>
      </c>
      <c r="F31" s="67" t="str">
        <f>IF(E31&gt;0,$F$25," ")</f>
        <v>millilitres</v>
      </c>
      <c r="G31" s="69">
        <f>IF(C31&gt;0,C31*E31," ")</f>
        <v>10000</v>
      </c>
      <c r="H31" s="70">
        <f>IF(C31&gt;0,G31/$G$45," ")</f>
        <v>0.33333333333333331</v>
      </c>
      <c r="I31" s="47"/>
      <c r="J31" s="47"/>
      <c r="K31" s="47"/>
    </row>
    <row r="32" spans="2:18" x14ac:dyDescent="0.3">
      <c r="B32" s="65" t="s">
        <v>43</v>
      </c>
      <c r="C32" s="66">
        <v>75</v>
      </c>
      <c r="D32" s="67" t="str">
        <f t="shared" ref="D32:D44" si="0">IF(C32&gt;0,$F$24," ")</f>
        <v>Pesos mexicains</v>
      </c>
      <c r="E32" s="68">
        <v>100</v>
      </c>
      <c r="F32" s="67" t="str">
        <f t="shared" ref="F32:F44" si="1">IF(E32&gt;0,$F$25," ")</f>
        <v>millilitres</v>
      </c>
      <c r="G32" s="69">
        <f t="shared" ref="G32:G44" si="2">IF(C32&gt;0,C32*E32," ")</f>
        <v>7500</v>
      </c>
      <c r="H32" s="70">
        <f t="shared" ref="H32:H44" si="3">IF(C32&gt;0,G32/$G$45," ")</f>
        <v>0.25</v>
      </c>
      <c r="I32" s="47"/>
      <c r="J32" s="47"/>
      <c r="K32" s="47"/>
    </row>
    <row r="33" spans="2:11" x14ac:dyDescent="0.3">
      <c r="B33" s="65" t="s">
        <v>44</v>
      </c>
      <c r="C33" s="66">
        <v>50</v>
      </c>
      <c r="D33" s="67" t="str">
        <f t="shared" si="0"/>
        <v>Pesos mexicains</v>
      </c>
      <c r="E33" s="68">
        <v>100</v>
      </c>
      <c r="F33" s="67" t="str">
        <f t="shared" si="1"/>
        <v>millilitres</v>
      </c>
      <c r="G33" s="69">
        <f t="shared" si="2"/>
        <v>5000</v>
      </c>
      <c r="H33" s="70">
        <f t="shared" si="3"/>
        <v>0.16666666666666666</v>
      </c>
      <c r="I33" s="47"/>
      <c r="J33" s="47"/>
      <c r="K33" s="47"/>
    </row>
    <row r="34" spans="2:11" x14ac:dyDescent="0.3">
      <c r="B34" s="65" t="s">
        <v>45</v>
      </c>
      <c r="C34" s="66">
        <v>75</v>
      </c>
      <c r="D34" s="67" t="str">
        <f t="shared" si="0"/>
        <v>Pesos mexicains</v>
      </c>
      <c r="E34" s="68">
        <v>100</v>
      </c>
      <c r="F34" s="67" t="str">
        <f t="shared" si="1"/>
        <v>millilitres</v>
      </c>
      <c r="G34" s="69">
        <f t="shared" si="2"/>
        <v>7500</v>
      </c>
      <c r="H34" s="70">
        <f t="shared" si="3"/>
        <v>0.25</v>
      </c>
      <c r="I34" s="47"/>
      <c r="J34" s="47"/>
      <c r="K34" s="47"/>
    </row>
    <row r="35" spans="2:11" x14ac:dyDescent="0.3">
      <c r="B35" s="65" t="s">
        <v>30</v>
      </c>
      <c r="C35" s="66"/>
      <c r="D35" s="67" t="str">
        <f t="shared" si="0"/>
        <v xml:space="preserve"> </v>
      </c>
      <c r="E35" s="68"/>
      <c r="F35" s="67" t="str">
        <f t="shared" si="1"/>
        <v xml:space="preserve"> </v>
      </c>
      <c r="G35" s="69" t="str">
        <f t="shared" si="2"/>
        <v xml:space="preserve"> </v>
      </c>
      <c r="H35" s="70" t="str">
        <f t="shared" si="3"/>
        <v xml:space="preserve"> </v>
      </c>
      <c r="I35" s="47"/>
      <c r="J35" s="47"/>
      <c r="K35" s="47"/>
    </row>
    <row r="36" spans="2:11" x14ac:dyDescent="0.3">
      <c r="B36" s="65" t="s">
        <v>30</v>
      </c>
      <c r="C36" s="66"/>
      <c r="D36" s="67" t="str">
        <f t="shared" si="0"/>
        <v xml:space="preserve"> </v>
      </c>
      <c r="E36" s="68"/>
      <c r="F36" s="67" t="str">
        <f t="shared" si="1"/>
        <v xml:space="preserve"> </v>
      </c>
      <c r="G36" s="69" t="str">
        <f t="shared" si="2"/>
        <v xml:space="preserve"> </v>
      </c>
      <c r="H36" s="70" t="str">
        <f t="shared" si="3"/>
        <v xml:space="preserve"> </v>
      </c>
      <c r="I36" s="47"/>
      <c r="J36" s="47"/>
      <c r="K36" s="47"/>
    </row>
    <row r="37" spans="2:11" x14ac:dyDescent="0.3">
      <c r="B37" s="65" t="s">
        <v>30</v>
      </c>
      <c r="C37" s="66"/>
      <c r="D37" s="67" t="str">
        <f t="shared" si="0"/>
        <v xml:space="preserve"> </v>
      </c>
      <c r="E37" s="68"/>
      <c r="F37" s="67" t="str">
        <f t="shared" si="1"/>
        <v xml:space="preserve"> </v>
      </c>
      <c r="G37" s="69" t="str">
        <f t="shared" si="2"/>
        <v xml:space="preserve"> </v>
      </c>
      <c r="H37" s="70" t="str">
        <f t="shared" si="3"/>
        <v xml:space="preserve"> </v>
      </c>
      <c r="I37" s="47"/>
      <c r="J37" s="47"/>
      <c r="K37" s="47"/>
    </row>
    <row r="38" spans="2:11" x14ac:dyDescent="0.3">
      <c r="B38" s="65" t="s">
        <v>30</v>
      </c>
      <c r="C38" s="66"/>
      <c r="D38" s="67" t="str">
        <f t="shared" si="0"/>
        <v xml:space="preserve"> </v>
      </c>
      <c r="E38" s="68"/>
      <c r="F38" s="67" t="str">
        <f t="shared" si="1"/>
        <v xml:space="preserve"> </v>
      </c>
      <c r="G38" s="69" t="str">
        <f t="shared" si="2"/>
        <v xml:space="preserve"> </v>
      </c>
      <c r="H38" s="70" t="str">
        <f t="shared" si="3"/>
        <v xml:space="preserve"> </v>
      </c>
      <c r="I38" s="47"/>
      <c r="J38" s="47"/>
      <c r="K38" s="47"/>
    </row>
    <row r="39" spans="2:11" x14ac:dyDescent="0.3">
      <c r="B39" s="65" t="s">
        <v>30</v>
      </c>
      <c r="C39" s="66"/>
      <c r="D39" s="67" t="str">
        <f t="shared" si="0"/>
        <v xml:space="preserve"> </v>
      </c>
      <c r="E39" s="68"/>
      <c r="F39" s="67" t="str">
        <f t="shared" si="1"/>
        <v xml:space="preserve"> </v>
      </c>
      <c r="G39" s="69" t="str">
        <f t="shared" si="2"/>
        <v xml:space="preserve"> </v>
      </c>
      <c r="H39" s="70" t="str">
        <f t="shared" si="3"/>
        <v xml:space="preserve"> </v>
      </c>
      <c r="I39" s="47"/>
      <c r="J39" s="47"/>
      <c r="K39" s="47"/>
    </row>
    <row r="40" spans="2:11" x14ac:dyDescent="0.3">
      <c r="B40" s="65" t="s">
        <v>30</v>
      </c>
      <c r="C40" s="66"/>
      <c r="D40" s="67" t="str">
        <f t="shared" si="0"/>
        <v xml:space="preserve"> </v>
      </c>
      <c r="E40" s="68"/>
      <c r="F40" s="67" t="str">
        <f t="shared" si="1"/>
        <v xml:space="preserve"> </v>
      </c>
      <c r="G40" s="69" t="str">
        <f t="shared" si="2"/>
        <v xml:space="preserve"> </v>
      </c>
      <c r="H40" s="70" t="str">
        <f t="shared" si="3"/>
        <v xml:space="preserve"> </v>
      </c>
      <c r="I40" s="47"/>
      <c r="J40" s="47"/>
      <c r="K40" s="47"/>
    </row>
    <row r="41" spans="2:11" x14ac:dyDescent="0.3">
      <c r="B41" s="65" t="s">
        <v>30</v>
      </c>
      <c r="C41" s="66"/>
      <c r="D41" s="67" t="str">
        <f t="shared" si="0"/>
        <v xml:space="preserve"> </v>
      </c>
      <c r="E41" s="68"/>
      <c r="F41" s="67" t="str">
        <f t="shared" si="1"/>
        <v xml:space="preserve"> </v>
      </c>
      <c r="G41" s="69" t="str">
        <f t="shared" si="2"/>
        <v xml:space="preserve"> </v>
      </c>
      <c r="H41" s="70" t="str">
        <f t="shared" si="3"/>
        <v xml:space="preserve"> </v>
      </c>
      <c r="I41" s="47"/>
      <c r="J41" s="47"/>
      <c r="K41" s="47"/>
    </row>
    <row r="42" spans="2:11" x14ac:dyDescent="0.3">
      <c r="B42" s="65" t="s">
        <v>30</v>
      </c>
      <c r="C42" s="66"/>
      <c r="D42" s="67" t="str">
        <f t="shared" si="0"/>
        <v xml:space="preserve"> </v>
      </c>
      <c r="E42" s="68"/>
      <c r="F42" s="67" t="str">
        <f t="shared" si="1"/>
        <v xml:space="preserve"> </v>
      </c>
      <c r="G42" s="69" t="str">
        <f t="shared" si="2"/>
        <v xml:space="preserve"> </v>
      </c>
      <c r="H42" s="70" t="str">
        <f t="shared" si="3"/>
        <v xml:space="preserve"> </v>
      </c>
      <c r="I42" s="47"/>
      <c r="J42" s="47"/>
      <c r="K42" s="47"/>
    </row>
    <row r="43" spans="2:11" x14ac:dyDescent="0.3">
      <c r="B43" s="65" t="s">
        <v>30</v>
      </c>
      <c r="C43" s="66"/>
      <c r="D43" s="67" t="str">
        <f t="shared" si="0"/>
        <v xml:space="preserve"> </v>
      </c>
      <c r="E43" s="68"/>
      <c r="F43" s="67" t="str">
        <f t="shared" si="1"/>
        <v xml:space="preserve"> </v>
      </c>
      <c r="G43" s="69" t="str">
        <f t="shared" si="2"/>
        <v xml:space="preserve"> </v>
      </c>
      <c r="H43" s="70" t="str">
        <f t="shared" si="3"/>
        <v xml:space="preserve"> </v>
      </c>
      <c r="I43" s="47"/>
      <c r="J43" s="47"/>
      <c r="K43" s="47"/>
    </row>
    <row r="44" spans="2:11" ht="15" thickBot="1" x14ac:dyDescent="0.35">
      <c r="B44" s="71" t="s">
        <v>30</v>
      </c>
      <c r="C44" s="72"/>
      <c r="D44" s="67" t="str">
        <f t="shared" si="0"/>
        <v xml:space="preserve"> </v>
      </c>
      <c r="E44" s="73"/>
      <c r="F44" s="67" t="str">
        <f t="shared" si="1"/>
        <v xml:space="preserve"> </v>
      </c>
      <c r="G44" s="69" t="str">
        <f t="shared" si="2"/>
        <v xml:space="preserve"> </v>
      </c>
      <c r="H44" s="70" t="str">
        <f t="shared" si="3"/>
        <v xml:space="preserve"> </v>
      </c>
      <c r="I44" s="47"/>
      <c r="J44" s="47"/>
      <c r="K44" s="47"/>
    </row>
    <row r="45" spans="2:11" ht="15" thickBot="1" x14ac:dyDescent="0.35">
      <c r="B45" s="74" t="s">
        <v>24</v>
      </c>
      <c r="C45" s="75">
        <f>SUM(C31:C44)</f>
        <v>250</v>
      </c>
      <c r="D45" s="76"/>
      <c r="E45" s="77">
        <f>SUM(E31:E44)</f>
        <v>500</v>
      </c>
      <c r="F45" s="77"/>
      <c r="G45" s="78">
        <f>SUM(G31:G44)</f>
        <v>30000</v>
      </c>
      <c r="H45" s="79">
        <f>SUM(H31:H44)</f>
        <v>0.99999999999999989</v>
      </c>
      <c r="I45" s="47"/>
      <c r="J45" s="47"/>
      <c r="K45" s="47"/>
    </row>
    <row r="46" spans="2:11" ht="30" customHeight="1" x14ac:dyDescent="0.3">
      <c r="B46" s="80" t="s">
        <v>96</v>
      </c>
      <c r="C46" s="80"/>
      <c r="D46" s="80"/>
      <c r="E46" s="80"/>
      <c r="F46" s="80"/>
      <c r="G46" s="80"/>
      <c r="H46" s="80"/>
      <c r="I46" s="47"/>
      <c r="J46" s="47"/>
      <c r="K46" s="47"/>
    </row>
    <row r="47" spans="2:11" ht="25.8" x14ac:dyDescent="0.5">
      <c r="B47" s="105" t="s">
        <v>88</v>
      </c>
      <c r="C47" s="45"/>
      <c r="D47" s="45"/>
      <c r="E47" s="47"/>
      <c r="F47" s="47"/>
      <c r="G47" s="47"/>
      <c r="H47" s="47"/>
      <c r="I47" s="47"/>
      <c r="J47" s="47"/>
      <c r="K47" s="47"/>
    </row>
    <row r="48" spans="2:11" ht="15" thickBot="1" x14ac:dyDescent="0.35">
      <c r="B48" s="47"/>
      <c r="C48" s="47"/>
      <c r="D48" s="47"/>
      <c r="E48" s="47"/>
      <c r="F48" s="47"/>
      <c r="G48" s="47"/>
      <c r="H48" s="47"/>
      <c r="I48" s="47"/>
      <c r="J48" s="47"/>
      <c r="K48" s="47"/>
    </row>
    <row r="49" spans="2:12" ht="38.25" customHeight="1" x14ac:dyDescent="0.3">
      <c r="B49" s="81" t="s">
        <v>82</v>
      </c>
      <c r="C49" s="82" t="s">
        <v>40</v>
      </c>
      <c r="D49" s="58" t="s">
        <v>75</v>
      </c>
      <c r="E49" s="83" t="s">
        <v>77</v>
      </c>
      <c r="F49" s="83" t="s">
        <v>78</v>
      </c>
      <c r="G49" s="84" t="s">
        <v>50</v>
      </c>
      <c r="H49" s="58" t="s">
        <v>33</v>
      </c>
      <c r="I49" s="85" t="s">
        <v>79</v>
      </c>
      <c r="J49" s="85" t="s">
        <v>90</v>
      </c>
      <c r="K49" s="47"/>
    </row>
    <row r="50" spans="2:12" ht="52.5" customHeight="1" x14ac:dyDescent="0.3">
      <c r="B50" s="86"/>
      <c r="C50" s="87"/>
      <c r="D50" s="62"/>
      <c r="E50" s="88"/>
      <c r="F50" s="88"/>
      <c r="G50" s="89"/>
      <c r="H50" s="62"/>
      <c r="I50" s="90"/>
      <c r="J50" s="90"/>
      <c r="K50" s="47"/>
    </row>
    <row r="51" spans="2:12" ht="15" customHeight="1" x14ac:dyDescent="0.3">
      <c r="B51" s="65" t="s">
        <v>47</v>
      </c>
      <c r="C51" s="68">
        <v>50000</v>
      </c>
      <c r="D51" s="67" t="str">
        <f>IF(C51&gt;0,$F$24," ")</f>
        <v>Pesos mexicains</v>
      </c>
      <c r="E51" s="91">
        <v>0.5625</v>
      </c>
      <c r="F51" s="92">
        <v>0.3</v>
      </c>
      <c r="G51" s="93">
        <f>IF(C51&gt;0, F51*E51*SUM($C$45*365), " ")</f>
        <v>15398.437499999998</v>
      </c>
      <c r="H51" s="67" t="str">
        <f>IF(C51&gt;0,$F$25," ")</f>
        <v>millilitres</v>
      </c>
      <c r="I51" s="69">
        <f>IF(C51&gt;0,SUM(G51/$C$45)*$G$45," ")</f>
        <v>1847812.4999999998</v>
      </c>
      <c r="J51" s="93">
        <f>IF(C51&gt;0, C51/I51," ")</f>
        <v>2.7059022492812449E-2</v>
      </c>
      <c r="K51" s="47"/>
    </row>
    <row r="52" spans="2:12" x14ac:dyDescent="0.3">
      <c r="B52" s="65" t="s">
        <v>48</v>
      </c>
      <c r="C52" s="68">
        <v>25000</v>
      </c>
      <c r="D52" s="67" t="str">
        <f t="shared" ref="D52:D62" si="4">IF(C52&gt;0,$F$24," ")</f>
        <v>Pesos mexicains</v>
      </c>
      <c r="E52" s="91">
        <v>1</v>
      </c>
      <c r="F52" s="92">
        <v>0.15</v>
      </c>
      <c r="G52" s="93">
        <f t="shared" ref="G52:G62" si="5">IF(C52&gt;0, F52*E52*SUM($C$45*365), " ")</f>
        <v>13687.5</v>
      </c>
      <c r="H52" s="67" t="str">
        <f t="shared" ref="H52:H62" si="6">IF(C52&gt;0,$F$25," ")</f>
        <v>millilitres</v>
      </c>
      <c r="I52" s="69">
        <f t="shared" ref="I52:I62" si="7">IF(C52&gt;0,SUM(G52/$C$45)*$G$45," ")</f>
        <v>1642500</v>
      </c>
      <c r="J52" s="93">
        <f t="shared" ref="J52:J62" si="8">IF(C52&gt;0, C52/I52," ")</f>
        <v>1.5220700152207001E-2</v>
      </c>
      <c r="K52" s="47"/>
    </row>
    <row r="53" spans="2:12" x14ac:dyDescent="0.3">
      <c r="B53" s="65" t="s">
        <v>49</v>
      </c>
      <c r="C53" s="68">
        <v>20000</v>
      </c>
      <c r="D53" s="67" t="str">
        <f t="shared" si="4"/>
        <v>Pesos mexicains</v>
      </c>
      <c r="E53" s="91">
        <v>1</v>
      </c>
      <c r="F53" s="92">
        <v>0.05</v>
      </c>
      <c r="G53" s="93">
        <f t="shared" si="5"/>
        <v>4562.5</v>
      </c>
      <c r="H53" s="67" t="str">
        <f t="shared" si="6"/>
        <v>millilitres</v>
      </c>
      <c r="I53" s="69">
        <f t="shared" si="7"/>
        <v>547500</v>
      </c>
      <c r="J53" s="93">
        <f t="shared" si="8"/>
        <v>3.6529680365296802E-2</v>
      </c>
      <c r="K53" s="47"/>
    </row>
    <row r="54" spans="2:12" x14ac:dyDescent="0.3">
      <c r="B54" s="65"/>
      <c r="C54" s="94"/>
      <c r="D54" s="67" t="str">
        <f t="shared" si="4"/>
        <v xml:space="preserve"> </v>
      </c>
      <c r="E54" s="91"/>
      <c r="F54" s="92"/>
      <c r="G54" s="93" t="str">
        <f t="shared" si="5"/>
        <v xml:space="preserve"> </v>
      </c>
      <c r="H54" s="67" t="str">
        <f t="shared" si="6"/>
        <v xml:space="preserve"> </v>
      </c>
      <c r="I54" s="69" t="str">
        <f t="shared" si="7"/>
        <v xml:space="preserve"> </v>
      </c>
      <c r="J54" s="93" t="str">
        <f t="shared" si="8"/>
        <v xml:space="preserve"> </v>
      </c>
      <c r="K54" s="47"/>
    </row>
    <row r="55" spans="2:12" ht="16.5" customHeight="1" x14ac:dyDescent="0.3">
      <c r="B55" s="65"/>
      <c r="C55" s="68"/>
      <c r="D55" s="67" t="str">
        <f t="shared" si="4"/>
        <v xml:space="preserve"> </v>
      </c>
      <c r="E55" s="91"/>
      <c r="F55" s="92"/>
      <c r="G55" s="93" t="str">
        <f t="shared" si="5"/>
        <v xml:space="preserve"> </v>
      </c>
      <c r="H55" s="67" t="str">
        <f t="shared" si="6"/>
        <v xml:space="preserve"> </v>
      </c>
      <c r="I55" s="69" t="str">
        <f t="shared" si="7"/>
        <v xml:space="preserve"> </v>
      </c>
      <c r="J55" s="93" t="str">
        <f t="shared" si="8"/>
        <v xml:space="preserve"> </v>
      </c>
      <c r="K55" s="47"/>
    </row>
    <row r="56" spans="2:12" x14ac:dyDescent="0.3">
      <c r="B56" s="65"/>
      <c r="C56" s="68"/>
      <c r="D56" s="67" t="str">
        <f t="shared" si="4"/>
        <v xml:space="preserve"> </v>
      </c>
      <c r="E56" s="91"/>
      <c r="F56" s="92"/>
      <c r="G56" s="93" t="str">
        <f t="shared" si="5"/>
        <v xml:space="preserve"> </v>
      </c>
      <c r="H56" s="67" t="str">
        <f t="shared" si="6"/>
        <v xml:space="preserve"> </v>
      </c>
      <c r="I56" s="69" t="str">
        <f t="shared" si="7"/>
        <v xml:space="preserve"> </v>
      </c>
      <c r="J56" s="93" t="str">
        <f t="shared" si="8"/>
        <v xml:space="preserve"> </v>
      </c>
      <c r="K56" s="47"/>
      <c r="L56" s="22"/>
    </row>
    <row r="57" spans="2:12" x14ac:dyDescent="0.3">
      <c r="B57" s="65"/>
      <c r="C57" s="68"/>
      <c r="D57" s="67" t="str">
        <f t="shared" si="4"/>
        <v xml:space="preserve"> </v>
      </c>
      <c r="E57" s="91"/>
      <c r="F57" s="92"/>
      <c r="G57" s="93" t="str">
        <f t="shared" si="5"/>
        <v xml:space="preserve"> </v>
      </c>
      <c r="H57" s="67" t="str">
        <f t="shared" si="6"/>
        <v xml:space="preserve"> </v>
      </c>
      <c r="I57" s="69" t="str">
        <f t="shared" si="7"/>
        <v xml:space="preserve"> </v>
      </c>
      <c r="J57" s="93" t="str">
        <f t="shared" si="8"/>
        <v xml:space="preserve"> </v>
      </c>
      <c r="K57" s="47"/>
    </row>
    <row r="58" spans="2:12" x14ac:dyDescent="0.3">
      <c r="B58" s="65"/>
      <c r="C58" s="68"/>
      <c r="D58" s="67" t="str">
        <f t="shared" si="4"/>
        <v xml:space="preserve"> </v>
      </c>
      <c r="E58" s="91"/>
      <c r="F58" s="92"/>
      <c r="G58" s="93" t="str">
        <f t="shared" si="5"/>
        <v xml:space="preserve"> </v>
      </c>
      <c r="H58" s="67" t="str">
        <f t="shared" si="6"/>
        <v xml:space="preserve"> </v>
      </c>
      <c r="I58" s="69" t="str">
        <f t="shared" si="7"/>
        <v xml:space="preserve"> </v>
      </c>
      <c r="J58" s="93" t="str">
        <f t="shared" si="8"/>
        <v xml:space="preserve"> </v>
      </c>
      <c r="K58" s="47"/>
    </row>
    <row r="59" spans="2:12" x14ac:dyDescent="0.3">
      <c r="B59" s="65"/>
      <c r="C59" s="68"/>
      <c r="D59" s="67" t="str">
        <f t="shared" si="4"/>
        <v xml:space="preserve"> </v>
      </c>
      <c r="E59" s="91"/>
      <c r="F59" s="92"/>
      <c r="G59" s="93" t="str">
        <f t="shared" si="5"/>
        <v xml:space="preserve"> </v>
      </c>
      <c r="H59" s="67" t="str">
        <f t="shared" si="6"/>
        <v xml:space="preserve"> </v>
      </c>
      <c r="I59" s="69" t="str">
        <f t="shared" si="7"/>
        <v xml:space="preserve"> </v>
      </c>
      <c r="J59" s="93" t="str">
        <f t="shared" si="8"/>
        <v xml:space="preserve"> </v>
      </c>
      <c r="K59" s="47"/>
    </row>
    <row r="60" spans="2:12" x14ac:dyDescent="0.3">
      <c r="B60" s="65"/>
      <c r="C60" s="68"/>
      <c r="D60" s="67" t="str">
        <f t="shared" si="4"/>
        <v xml:space="preserve"> </v>
      </c>
      <c r="E60" s="91"/>
      <c r="F60" s="92"/>
      <c r="G60" s="93" t="str">
        <f t="shared" si="5"/>
        <v xml:space="preserve"> </v>
      </c>
      <c r="H60" s="67" t="str">
        <f t="shared" si="6"/>
        <v xml:space="preserve"> </v>
      </c>
      <c r="I60" s="69" t="str">
        <f t="shared" si="7"/>
        <v xml:space="preserve"> </v>
      </c>
      <c r="J60" s="93" t="str">
        <f t="shared" si="8"/>
        <v xml:space="preserve"> </v>
      </c>
      <c r="K60" s="47"/>
    </row>
    <row r="61" spans="2:12" x14ac:dyDescent="0.3">
      <c r="B61" s="65"/>
      <c r="C61" s="68"/>
      <c r="D61" s="67" t="str">
        <f t="shared" si="4"/>
        <v xml:space="preserve"> </v>
      </c>
      <c r="E61" s="91"/>
      <c r="F61" s="92"/>
      <c r="G61" s="93" t="str">
        <f t="shared" si="5"/>
        <v xml:space="preserve"> </v>
      </c>
      <c r="H61" s="67" t="str">
        <f t="shared" si="6"/>
        <v xml:space="preserve"> </v>
      </c>
      <c r="I61" s="69" t="str">
        <f t="shared" si="7"/>
        <v xml:space="preserve"> </v>
      </c>
      <c r="J61" s="93" t="str">
        <f t="shared" si="8"/>
        <v xml:space="preserve"> </v>
      </c>
      <c r="K61" s="47"/>
    </row>
    <row r="62" spans="2:12" ht="15" thickBot="1" x14ac:dyDescent="0.35">
      <c r="B62" s="71"/>
      <c r="C62" s="73"/>
      <c r="D62" s="67" t="str">
        <f t="shared" si="4"/>
        <v xml:space="preserve"> </v>
      </c>
      <c r="E62" s="91"/>
      <c r="F62" s="96"/>
      <c r="G62" s="93" t="str">
        <f t="shared" si="5"/>
        <v xml:space="preserve"> </v>
      </c>
      <c r="H62" s="67" t="str">
        <f t="shared" si="6"/>
        <v xml:space="preserve"> </v>
      </c>
      <c r="I62" s="69" t="str">
        <f t="shared" si="7"/>
        <v xml:space="preserve"> </v>
      </c>
      <c r="J62" s="93" t="str">
        <f t="shared" si="8"/>
        <v xml:space="preserve"> </v>
      </c>
      <c r="K62" s="47"/>
    </row>
    <row r="63" spans="2:12" ht="15" thickBot="1" x14ac:dyDescent="0.35">
      <c r="B63" s="74" t="s">
        <v>24</v>
      </c>
      <c r="C63" s="97">
        <f>SUM(C51:C62)</f>
        <v>95000</v>
      </c>
      <c r="D63" s="98"/>
      <c r="E63" s="99"/>
      <c r="F63" s="100" t="s">
        <v>29</v>
      </c>
      <c r="G63" s="101">
        <f>SUM(G51:G62)</f>
        <v>33648.4375</v>
      </c>
      <c r="H63" s="101"/>
      <c r="I63" s="78">
        <f>SUM(I51:I62)</f>
        <v>4037812.5</v>
      </c>
      <c r="J63" s="102"/>
      <c r="K63" s="47"/>
    </row>
    <row r="64" spans="2:12" x14ac:dyDescent="0.3">
      <c r="B64" s="80" t="s">
        <v>97</v>
      </c>
      <c r="C64" s="80"/>
      <c r="D64" s="80"/>
      <c r="E64" s="80"/>
      <c r="F64" s="80"/>
      <c r="G64" s="80"/>
      <c r="H64" s="80"/>
      <c r="I64" s="103"/>
      <c r="J64" s="47"/>
      <c r="K64" s="47"/>
    </row>
    <row r="65" spans="2:11" x14ac:dyDescent="0.3">
      <c r="B65" s="104"/>
      <c r="C65" s="104"/>
      <c r="D65" s="104"/>
      <c r="E65" s="104"/>
      <c r="F65" s="104"/>
      <c r="G65" s="104"/>
      <c r="H65" s="104"/>
      <c r="I65" s="103"/>
      <c r="J65" s="47"/>
      <c r="K65" s="47"/>
    </row>
    <row r="66" spans="2:11" x14ac:dyDescent="0.3">
      <c r="B66" s="47"/>
      <c r="C66" s="47"/>
      <c r="D66" s="47"/>
      <c r="E66" s="47"/>
      <c r="F66" s="47"/>
      <c r="G66" s="47"/>
      <c r="H66" s="47"/>
      <c r="I66" s="47"/>
      <c r="J66" s="47"/>
      <c r="K66" s="47"/>
    </row>
    <row r="67" spans="2:11" ht="25.8" x14ac:dyDescent="0.5">
      <c r="B67" s="105"/>
      <c r="C67" s="105"/>
      <c r="D67" s="105"/>
      <c r="E67" s="106"/>
      <c r="F67" s="106"/>
      <c r="G67" s="47"/>
      <c r="H67" s="47"/>
      <c r="I67" s="47"/>
      <c r="J67" s="47"/>
      <c r="K67" s="47"/>
    </row>
    <row r="68" spans="2:11" ht="18" x14ac:dyDescent="0.35">
      <c r="B68" s="107"/>
      <c r="C68" s="107"/>
      <c r="D68" s="107"/>
      <c r="E68" s="106"/>
      <c r="F68" s="106"/>
      <c r="G68" s="47"/>
      <c r="H68" s="47"/>
      <c r="I68" s="47"/>
      <c r="J68" s="47"/>
      <c r="K68" s="47"/>
    </row>
    <row r="69" spans="2:11" ht="18" x14ac:dyDescent="0.35">
      <c r="B69" s="108"/>
      <c r="C69" s="108"/>
      <c r="D69" s="108"/>
      <c r="E69" s="109"/>
      <c r="F69" s="109"/>
      <c r="G69" s="47"/>
      <c r="H69" s="47"/>
      <c r="I69" s="47"/>
      <c r="J69" s="47"/>
      <c r="K69" s="47"/>
    </row>
    <row r="70" spans="2:11" x14ac:dyDescent="0.3">
      <c r="B70" s="28"/>
      <c r="C70" s="28"/>
      <c r="D70" s="28"/>
      <c r="E70" s="29"/>
      <c r="F70" s="29"/>
    </row>
    <row r="71" spans="2:11" x14ac:dyDescent="0.3">
      <c r="B71" s="28"/>
      <c r="C71" s="28"/>
      <c r="D71" s="28"/>
      <c r="E71" s="29"/>
      <c r="F71" s="29"/>
    </row>
    <row r="72" spans="2:11" x14ac:dyDescent="0.3">
      <c r="B72" s="28"/>
      <c r="C72" s="28"/>
      <c r="D72" s="28"/>
      <c r="E72" s="29"/>
      <c r="F72" s="29"/>
    </row>
    <row r="73" spans="2:11" x14ac:dyDescent="0.3">
      <c r="B73" s="30"/>
      <c r="C73" s="30"/>
      <c r="D73" s="30"/>
      <c r="E73" s="30"/>
      <c r="F73" s="30"/>
    </row>
    <row r="74" spans="2:11" ht="18" x14ac:dyDescent="0.35">
      <c r="B74" s="31"/>
      <c r="C74" s="31"/>
      <c r="D74" s="31"/>
      <c r="E74" s="28"/>
      <c r="F74" s="28"/>
    </row>
    <row r="75" spans="2:11" x14ac:dyDescent="0.3">
      <c r="B75" s="28"/>
      <c r="C75" s="28"/>
      <c r="D75" s="28"/>
      <c r="E75" s="29"/>
      <c r="F75" s="29"/>
    </row>
    <row r="76" spans="2:11" x14ac:dyDescent="0.3">
      <c r="B76" s="28"/>
      <c r="C76" s="28"/>
      <c r="D76" s="28"/>
      <c r="E76" s="29"/>
      <c r="F76" s="29"/>
    </row>
    <row r="77" spans="2:11" x14ac:dyDescent="0.3">
      <c r="B77" s="28"/>
      <c r="C77" s="28"/>
      <c r="D77" s="28"/>
      <c r="E77" s="29"/>
      <c r="F77" s="29"/>
    </row>
  </sheetData>
  <sheetProtection sheet="1" objects="1" scenarios="1"/>
  <mergeCells count="31">
    <mergeCell ref="B64:H65"/>
    <mergeCell ref="B46:H46"/>
    <mergeCell ref="I49:I50"/>
    <mergeCell ref="J49:J50"/>
    <mergeCell ref="H29:H30"/>
    <mergeCell ref="B49:B50"/>
    <mergeCell ref="C49:C50"/>
    <mergeCell ref="D49:D50"/>
    <mergeCell ref="E49:E50"/>
    <mergeCell ref="F49:F50"/>
    <mergeCell ref="G49:G50"/>
    <mergeCell ref="H49:H50"/>
    <mergeCell ref="B29:B30"/>
    <mergeCell ref="C29:C30"/>
    <mergeCell ref="D29:D30"/>
    <mergeCell ref="E29:E30"/>
    <mergeCell ref="G29:G30"/>
    <mergeCell ref="B22:E22"/>
    <mergeCell ref="F22:H22"/>
    <mergeCell ref="F29:F30"/>
    <mergeCell ref="B13:I13"/>
    <mergeCell ref="B17:E17"/>
    <mergeCell ref="F17:H17"/>
    <mergeCell ref="B18:E18"/>
    <mergeCell ref="F18:H18"/>
    <mergeCell ref="B23:E23"/>
    <mergeCell ref="F23:H23"/>
    <mergeCell ref="B24:E24"/>
    <mergeCell ref="F24:H24"/>
    <mergeCell ref="B25:E25"/>
    <mergeCell ref="F25:H25"/>
  </mergeCells>
  <conditionalFormatting sqref="F63">
    <cfRule type="cellIs" dxfId="0" priority="1" operator="greaterThan">
      <formula>1</formula>
    </cfRule>
  </conditionalFormatting>
  <dataValidations xWindow="151" yWindow="503" count="15">
    <dataValidation type="list" allowBlank="1" showInputMessage="1" showErrorMessage="1" sqref="F25:H25" xr:uid="{D062240E-D2A6-4F49-BA37-66ABBDE1FBF1}">
      <formula1>$R$20:$R$22</formula1>
    </dataValidation>
    <dataValidation type="list" allowBlank="1" showInputMessage="1" showErrorMessage="1" sqref="F24" xr:uid="{533150E0-5AC8-4D8C-BF80-73BAAE5F9831}">
      <formula1>$S$12:$S$15</formula1>
    </dataValidation>
    <dataValidation type="list" allowBlank="1" showInputMessage="1" showErrorMessage="1" sqref="F23:H23" xr:uid="{C241BF47-C284-4E31-B968-CBA0EAB5BB0C}">
      <formula1>$S$2:$S$10</formula1>
    </dataValidation>
    <dataValidation allowBlank="1" showInputMessage="1" showErrorMessage="1" prompt="Cette colonne affiche l’unité de mesure que vous avez choisie." sqref="F29:F30 H49:H50" xr:uid="{24252333-2AD4-434B-9AB0-E840E1F05B7E}"/>
    <dataValidation allowBlank="1" showInputMessage="1" showErrorMessage="1" prompt="Cette colonne affiche la devise que vous avez choisie." sqref="D29:D30 D49:D50" xr:uid="{A2276BB0-7833-4C59-9455-ACA35FE50BFD}"/>
    <dataValidation allowBlank="1" showInputMessage="1" showErrorMessage="1" prompt="La valeur de l’aliment indiquée doit se fonder sur le prix d’achat de l’ingrédient. Toutefois, si l’aliment a déjà été transformé (p. ex., des tomates en sauce), inscrivez le prix de vente de l’aliment." sqref="C29:C30" xr:uid="{97C9E3B4-731A-412D-83EE-09E71E0A9A25}"/>
    <dataValidation allowBlank="1" showInputMessage="1" showErrorMessage="1" prompt="Cette colonne indique le coût que la PGA représente quotidiennement pour votre organisation en fonction des chiffres que vous avez entrés." sqref="G29:G30" xr:uid="{90DE91BC-25D5-4E0F-94F1-CF39EDED5C41}"/>
    <dataValidation allowBlank="1" showInputMessage="1" showErrorMessage="1" prompt="Cette colonne indique, en valeur financière, le pourcentage total de PGA que représente la catégorie d’aliments indiquée sur la ligne." sqref="H29:H30" xr:uid="{399505D1-0557-4477-BE54-F363EF37E324}"/>
    <dataValidation allowBlank="1" showInputMessage="1" showErrorMessage="1" prompt="Entrez le type d’aliment visé." sqref="B29:B30" xr:uid="{C67A5A22-42B2-4E9C-A02F-13D256085957}"/>
    <dataValidation allowBlank="1" showInputMessage="1" showErrorMessage="1" prompt="Cette colonne montre le temps qu’il faudra pour amortir le coût de la solution, c’est-à-dire pour que les économies réalisées grâce à la solution équivalent le montant investi dans l’application de la solution." sqref="J49:J50" xr:uid="{7ED58547-E99F-4F9B-A785-90391C25269F}"/>
    <dataValidation allowBlank="1" showInputMessage="1" showErrorMessage="1" prompt="Cette colonne affichera la valeur financière de la PGA évitée grâce à la solution envisagée en fonction des renseignements que vous avez fournis." sqref="I49:I50" xr:uid="{C5F83C66-513C-49C6-83AE-31F6379E9D70}"/>
    <dataValidation allowBlank="1" showInputMessage="1" showErrorMessage="1" prompt="Inscrivez votre estimation la plus juste, en pourcentage, de la réduction de la PGA qui résultera de la solution envisagée." sqref="F49:F50" xr:uid="{1D382A63-1FA5-4BAD-A586-EB428D6A4B14}"/>
    <dataValidation allowBlank="1" showInputMessage="1" showErrorMessage="1" prompt="Inscrivez le coût d’application (initial et continu) de la solution proposée à la colonne B." sqref="C49:C50" xr:uid="{C0DB5C3E-70AA-45FC-B04F-F1F00EA0C577}"/>
    <dataValidation allowBlank="1" showInputMessage="1" showErrorMessage="1" prompt="Inscrivez ici le type de solution que vous envisagez pour réduire la PGA. Il peut s’agir de différentes activités, comme la formation du personnel, l’achat ou l’amélioration d’équipement, l’utilisation de nouveaux procédés ou la diminution des portions." sqref="B49:B50" xr:uid="{5C2D282C-7458-46AC-8C96-5B95A0B8AB53}"/>
    <dataValidation allowBlank="1" showInputMessage="1" showErrorMessage="1" prompt="En fonction de la colonne F du tableau 2, déterminez le % des produits alimentaires visés par la solution envisagée." sqref="E49:E50" xr:uid="{DDE44DDA-002D-4E63-B193-C08643CE7921}"/>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CHANGE LOG</vt:lpstr>
      <vt:lpstr>INTRODUCTION</vt:lpstr>
      <vt:lpstr>CALCULATEUR - Poids ou Masse</vt:lpstr>
      <vt:lpstr>CALCULATEUR - Volume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Boulding</dc:creator>
  <cp:lastModifiedBy>Andrea Gonzalez</cp:lastModifiedBy>
  <cp:lastPrinted>2021-01-27T13:56:10Z</cp:lastPrinted>
  <dcterms:created xsi:type="dcterms:W3CDTF">2020-08-26T14:09:02Z</dcterms:created>
  <dcterms:modified xsi:type="dcterms:W3CDTF">2022-06-13T16:02:15Z</dcterms:modified>
</cp:coreProperties>
</file>