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X:\OP21-22 P09 FLW\05. Contracts\Origami\Final files for CEC site - Mia\"/>
    </mc:Choice>
  </mc:AlternateContent>
  <xr:revisionPtr revIDLastSave="0" documentId="13_ncr:1_{FBFE804D-3426-454B-8372-60B5C8957C70}" xr6:coauthVersionLast="47" xr6:coauthVersionMax="47" xr10:uidLastSave="{00000000-0000-0000-0000-000000000000}"/>
  <bookViews>
    <workbookView xWindow="-108" yWindow="-108" windowWidth="23256" windowHeight="12576" activeTab="3" xr2:uid="{3B4A4A56-A826-4B11-A792-7F81005D98A0}"/>
  </bookViews>
  <sheets>
    <sheet name="CHANGE LOG" sheetId="2" state="hidden" r:id="rId1"/>
    <sheet name="INTRODUCCIÓN" sheetId="4" r:id="rId2"/>
    <sheet name="CALCULADORA - peso o masa" sheetId="1" r:id="rId3"/>
    <sheet name="CALCULADORA - volumen" sheetId="5" r:id="rId4"/>
  </sheets>
  <definedNames>
    <definedName name="kilogramos">'CALCULADORA - peso o masa'!$F$34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4" i="1" l="1"/>
  <c r="H53" i="1"/>
  <c r="H52" i="1"/>
  <c r="D54" i="1"/>
  <c r="D53" i="1"/>
  <c r="D52" i="1"/>
  <c r="F34" i="1"/>
  <c r="F33" i="1"/>
  <c r="F32" i="1"/>
  <c r="F31" i="1"/>
  <c r="D34" i="1"/>
  <c r="D33" i="1"/>
  <c r="D32" i="1"/>
  <c r="D31" i="1"/>
  <c r="F34" i="5" l="1"/>
  <c r="F33" i="5"/>
  <c r="F32" i="5"/>
  <c r="F31" i="5"/>
  <c r="D54" i="5"/>
  <c r="D52" i="5"/>
  <c r="D53" i="5" s="1"/>
  <c r="D34" i="5"/>
  <c r="D33" i="5"/>
  <c r="D32" i="5"/>
  <c r="D31" i="5"/>
  <c r="E45" i="1" l="1"/>
  <c r="C45" i="1"/>
  <c r="G52" i="1" s="1"/>
  <c r="H44" i="1"/>
  <c r="G44" i="1"/>
  <c r="F44" i="1"/>
  <c r="D44" i="1"/>
  <c r="H43" i="1"/>
  <c r="G43" i="1"/>
  <c r="F43" i="1"/>
  <c r="D43" i="1"/>
  <c r="H42" i="1"/>
  <c r="G42" i="1"/>
  <c r="F42" i="1"/>
  <c r="D42" i="1"/>
  <c r="H41" i="1"/>
  <c r="G41" i="1"/>
  <c r="F41" i="1"/>
  <c r="D41" i="1"/>
  <c r="H40" i="1"/>
  <c r="G40" i="1"/>
  <c r="F40" i="1"/>
  <c r="D40" i="1"/>
  <c r="H39" i="1"/>
  <c r="G39" i="1"/>
  <c r="F39" i="1"/>
  <c r="D39" i="1"/>
  <c r="H38" i="1"/>
  <c r="G38" i="1"/>
  <c r="F38" i="1"/>
  <c r="D38" i="1"/>
  <c r="G37" i="1"/>
  <c r="F37" i="1"/>
  <c r="D37" i="1"/>
  <c r="H36" i="1"/>
  <c r="G36" i="1"/>
  <c r="F36" i="1"/>
  <c r="D36" i="1"/>
  <c r="H35" i="1"/>
  <c r="G35" i="1"/>
  <c r="F35" i="1"/>
  <c r="D35" i="1"/>
  <c r="G34" i="1"/>
  <c r="G33" i="1"/>
  <c r="G32" i="1"/>
  <c r="G31" i="1"/>
  <c r="C64" i="1"/>
  <c r="J63" i="1"/>
  <c r="I63" i="1"/>
  <c r="H63" i="1"/>
  <c r="G63" i="1"/>
  <c r="D63" i="1"/>
  <c r="J62" i="1"/>
  <c r="I62" i="1"/>
  <c r="H62" i="1"/>
  <c r="G62" i="1"/>
  <c r="D62" i="1"/>
  <c r="J61" i="1"/>
  <c r="I61" i="1"/>
  <c r="H61" i="1"/>
  <c r="G61" i="1"/>
  <c r="D61" i="1"/>
  <c r="J60" i="1"/>
  <c r="I60" i="1"/>
  <c r="H60" i="1"/>
  <c r="G60" i="1"/>
  <c r="D60" i="1"/>
  <c r="J59" i="1"/>
  <c r="I59" i="1"/>
  <c r="H59" i="1"/>
  <c r="G59" i="1"/>
  <c r="D59" i="1"/>
  <c r="J58" i="1"/>
  <c r="I58" i="1"/>
  <c r="H58" i="1"/>
  <c r="G58" i="1"/>
  <c r="D58" i="1"/>
  <c r="J57" i="1"/>
  <c r="I57" i="1"/>
  <c r="H57" i="1"/>
  <c r="G57" i="1"/>
  <c r="D57" i="1"/>
  <c r="J56" i="1"/>
  <c r="I56" i="1"/>
  <c r="H56" i="1"/>
  <c r="G56" i="1"/>
  <c r="D56" i="1"/>
  <c r="J55" i="1"/>
  <c r="I55" i="1"/>
  <c r="H55" i="1"/>
  <c r="G55" i="1"/>
  <c r="D55" i="1"/>
  <c r="F35" i="5"/>
  <c r="F36" i="5"/>
  <c r="F37" i="5"/>
  <c r="F38" i="5"/>
  <c r="F39" i="5"/>
  <c r="F40" i="5"/>
  <c r="F41" i="5"/>
  <c r="F42" i="5"/>
  <c r="F43" i="5"/>
  <c r="F44" i="5"/>
  <c r="D35" i="5"/>
  <c r="D36" i="5"/>
  <c r="D37" i="5"/>
  <c r="D38" i="5"/>
  <c r="D39" i="5"/>
  <c r="D40" i="5"/>
  <c r="D41" i="5"/>
  <c r="D42" i="5"/>
  <c r="D43" i="5"/>
  <c r="D44" i="5"/>
  <c r="J55" i="5"/>
  <c r="J56" i="5"/>
  <c r="J57" i="5"/>
  <c r="J58" i="5"/>
  <c r="J59" i="5"/>
  <c r="J60" i="5"/>
  <c r="J61" i="5"/>
  <c r="J62" i="5"/>
  <c r="J63" i="5"/>
  <c r="I56" i="5"/>
  <c r="I57" i="5"/>
  <c r="I58" i="5"/>
  <c r="I59" i="5"/>
  <c r="I60" i="5"/>
  <c r="I61" i="5"/>
  <c r="I62" i="5"/>
  <c r="I63" i="5"/>
  <c r="H53" i="5"/>
  <c r="H54" i="5"/>
  <c r="H55" i="5"/>
  <c r="H56" i="5"/>
  <c r="H57" i="5"/>
  <c r="H58" i="5"/>
  <c r="H59" i="5"/>
  <c r="H60" i="5"/>
  <c r="H61" i="5"/>
  <c r="H62" i="5"/>
  <c r="H63" i="5"/>
  <c r="H52" i="5"/>
  <c r="G55" i="5"/>
  <c r="I55" i="5" s="1"/>
  <c r="G56" i="5"/>
  <c r="G57" i="5"/>
  <c r="G58" i="5"/>
  <c r="G59" i="5"/>
  <c r="G60" i="5"/>
  <c r="G61" i="5"/>
  <c r="G62" i="5"/>
  <c r="G63" i="5"/>
  <c r="D55" i="5"/>
  <c r="D56" i="5"/>
  <c r="D57" i="5"/>
  <c r="D58" i="5"/>
  <c r="D59" i="5"/>
  <c r="D60" i="5"/>
  <c r="D61" i="5"/>
  <c r="D62" i="5"/>
  <c r="D63" i="5"/>
  <c r="H35" i="5"/>
  <c r="H36" i="5"/>
  <c r="H37" i="5"/>
  <c r="H38" i="5"/>
  <c r="H39" i="5"/>
  <c r="H40" i="5"/>
  <c r="H41" i="5"/>
  <c r="H42" i="5"/>
  <c r="H43" i="5"/>
  <c r="H44" i="5"/>
  <c r="G32" i="5"/>
  <c r="G33" i="5"/>
  <c r="G34" i="5"/>
  <c r="G35" i="5"/>
  <c r="G36" i="5"/>
  <c r="G37" i="5"/>
  <c r="G38" i="5"/>
  <c r="G39" i="5"/>
  <c r="G40" i="5"/>
  <c r="G41" i="5"/>
  <c r="G42" i="5"/>
  <c r="G43" i="5"/>
  <c r="G44" i="5"/>
  <c r="G31" i="5"/>
  <c r="G45" i="1" l="1"/>
  <c r="H34" i="1" s="1"/>
  <c r="G54" i="1"/>
  <c r="G53" i="1"/>
  <c r="C64" i="5"/>
  <c r="E45" i="5"/>
  <c r="C45" i="5"/>
  <c r="I52" i="1" l="1"/>
  <c r="J52" i="1" s="1"/>
  <c r="H37" i="1"/>
  <c r="H31" i="1"/>
  <c r="H45" i="1" s="1"/>
  <c r="I54" i="1"/>
  <c r="J54" i="1" s="1"/>
  <c r="H32" i="1"/>
  <c r="H33" i="1"/>
  <c r="I53" i="1"/>
  <c r="J53" i="1" s="1"/>
  <c r="G64" i="1"/>
  <c r="G52" i="5"/>
  <c r="G53" i="5"/>
  <c r="G54" i="5"/>
  <c r="G45" i="5"/>
  <c r="I64" i="1" l="1"/>
  <c r="I53" i="5"/>
  <c r="J53" i="5" s="1"/>
  <c r="H31" i="5"/>
  <c r="I54" i="5"/>
  <c r="J54" i="5" s="1"/>
  <c r="I52" i="5"/>
  <c r="J52" i="5" s="1"/>
  <c r="H32" i="5"/>
  <c r="H34" i="5"/>
  <c r="H33" i="5"/>
  <c r="G64" i="5"/>
  <c r="H45" i="5" l="1"/>
  <c r="I64" i="5"/>
</calcChain>
</file>

<file path=xl/sharedStrings.xml><?xml version="1.0" encoding="utf-8"?>
<sst xmlns="http://schemas.openxmlformats.org/spreadsheetml/2006/main" count="187" uniqueCount="102">
  <si>
    <t>Document change record</t>
  </si>
  <si>
    <t>This spreadsheet contains</t>
  </si>
  <si>
    <t>Project number</t>
  </si>
  <si>
    <t>File name</t>
  </si>
  <si>
    <t>Version</t>
  </si>
  <si>
    <t>v1.0</t>
  </si>
  <si>
    <t>Date</t>
  </si>
  <si>
    <t xml:space="preserve">Prepared by </t>
  </si>
  <si>
    <t>Andrew Boulding</t>
  </si>
  <si>
    <t xml:space="preserve">Senior Analyst </t>
  </si>
  <si>
    <t>Email</t>
  </si>
  <si>
    <t>andrew.boulding@wrap.org.uk</t>
  </si>
  <si>
    <t>Prepared for</t>
  </si>
  <si>
    <t>Record of changes</t>
  </si>
  <si>
    <t>Changes made</t>
  </si>
  <si>
    <t>Your name</t>
  </si>
  <si>
    <t>Initial spreadsheet</t>
  </si>
  <si>
    <t>AB</t>
  </si>
  <si>
    <t>IFW125-GEN</t>
  </si>
  <si>
    <t>First draft business case cost calculator</t>
  </si>
  <si>
    <t>BUSINESS_CASE_CALC</t>
  </si>
  <si>
    <t>Commission for Environmental Cooperation (CEC)</t>
  </si>
  <si>
    <t>Total</t>
  </si>
  <si>
    <t>v2.0</t>
  </si>
  <si>
    <t>Added benchmarking tab and new table on interventions</t>
  </si>
  <si>
    <t>-</t>
  </si>
  <si>
    <t xml:space="preserve"> </t>
  </si>
  <si>
    <t>INTRODUCCIÓN</t>
  </si>
  <si>
    <t>Parte 1. Organización</t>
  </si>
  <si>
    <t>Parte 2. Pérdida y desperdicio de alimentos</t>
  </si>
  <si>
    <t xml:space="preserve">CALCULADORA PARA ANALIZAR LA RENTABILIDAD DE LA REDUCCIÓN 
DE LA PÉRDIDA Y EL DESPERDICIO DE ALIMENTOS </t>
  </si>
  <si>
    <t xml:space="preserve">CALCULADORA PARA ANALIZAR LA RENTABILIDAD DE LA REDUCCIÓN
 DE LA PÉRDIDA Y EL DESPERDICIO DE ALIMENTOS </t>
  </si>
  <si>
    <t>Debe completar las celdas grises</t>
  </si>
  <si>
    <t>1. Organización</t>
  </si>
  <si>
    <t>Nombre de la organización</t>
  </si>
  <si>
    <t>Tipo de organización</t>
  </si>
  <si>
    <t>Divisa local</t>
  </si>
  <si>
    <t>Unidad de medida</t>
  </si>
  <si>
    <t>Pesos mexicanos</t>
  </si>
  <si>
    <t>Harina</t>
  </si>
  <si>
    <t>Naranjas</t>
  </si>
  <si>
    <t>Peras</t>
  </si>
  <si>
    <t>Zanahorias</t>
  </si>
  <si>
    <t>Soluciones propuestas</t>
  </si>
  <si>
    <t>Costo de la solución</t>
  </si>
  <si>
    <t>Divisa</t>
  </si>
  <si>
    <t>CLAVE</t>
  </si>
  <si>
    <t>Periodo de amortización (años)</t>
  </si>
  <si>
    <t>Refrigeración inteligente</t>
  </si>
  <si>
    <t>Capacitación de los empleados</t>
  </si>
  <si>
    <t>Nuevo software para inventarios</t>
  </si>
  <si>
    <t>Leche</t>
  </si>
  <si>
    <t>Jugo</t>
  </si>
  <si>
    <t>Agua embotellada</t>
  </si>
  <si>
    <t>Aderezo para ensalada</t>
  </si>
  <si>
    <t>Dólares estadounidenses</t>
  </si>
  <si>
    <t>Otra</t>
  </si>
  <si>
    <t>Dólares canadienses</t>
  </si>
  <si>
    <t>Procesamiento y manufactura</t>
  </si>
  <si>
    <t>Distribución y venta al mayoreo</t>
  </si>
  <si>
    <r>
      <t>La "Calculadora para analizar la rentabilidad de la reducción de la pérdida y el desperdicio de alimentos" es una herramienta sencilla que permite evaluar tanto el costo de la pérdida y el desperdicio de alimentos (PDA) al interior de su organización como los ahorros que podrían obtenerse con intervenciones específicas encaminadas a reducirla. Creada por el Programa de Acción contra el Desperdicio y por los Recursos (</t>
    </r>
    <r>
      <rPr>
        <i/>
        <sz val="11"/>
        <color theme="1"/>
        <rFont val="Calibri"/>
        <family val="2"/>
        <scheme val="minor"/>
      </rPr>
      <t>Waste and Resources Action Programme</t>
    </r>
    <r>
      <rPr>
        <sz val="11"/>
        <color theme="1"/>
        <rFont val="Calibri"/>
        <family val="2"/>
        <scheme val="minor"/>
      </rPr>
      <t>, WRAP) y el Instituto de Recursos Mundiales (</t>
    </r>
    <r>
      <rPr>
        <i/>
        <sz val="11"/>
        <color theme="1"/>
        <rFont val="Calibri"/>
        <family val="2"/>
        <scheme val="minor"/>
      </rPr>
      <t>World Resources Institute</t>
    </r>
    <r>
      <rPr>
        <sz val="11"/>
        <color theme="1"/>
        <rFont val="Calibri"/>
        <family val="2"/>
        <scheme val="minor"/>
      </rPr>
      <t>, WRI) para la Comisión para la Cooperación Ambiental (CCA), la calculadora tiene por objetivo ayudar a las organizaciones en la realización de análisis sobre la viabilidad y justificación —financiera y ambiental— de la adopción de medidas para reducir la PDA en sus operaciones.</t>
    </r>
  </si>
  <si>
    <t>Concebida para servir a cualquier organización en Canadá, Estados Unidos y México —o allende la región de América del Norte— interesada en cuantificar su pérdida y desperdicio de alimentos (PDA) e implementar medidas para reducirla, la calculadora puede utilizarse valiéndose de las mejores estimaciones disponibles, sin necesariamente requerir un conocimiento profundo acerca de la PDA al interior de la organización. No obstante, siempre que se disponga de datos más precisos en cuanto a pesos y costos de los alimentos perdidos y desperdiciados, la herramienta arrojará resultados más confiables.</t>
  </si>
  <si>
    <r>
      <t xml:space="preserve">La calculadora tiene dos modalidades, a utilizar dependiendo de si se están cuantificando residuos alimentarios en estado sólido (por peso) o líquido (por volumen). Asimismo, cada modalidad de la herramienta se integra de </t>
    </r>
    <r>
      <rPr>
        <u/>
        <sz val="11"/>
        <color theme="1"/>
        <rFont val="Calibri"/>
        <family val="2"/>
        <scheme val="minor"/>
      </rPr>
      <t>tres</t>
    </r>
    <r>
      <rPr>
        <sz val="11"/>
        <color theme="1"/>
        <rFont val="Calibri"/>
        <family val="2"/>
        <scheme val="minor"/>
      </rPr>
      <t xml:space="preserve"> partes:</t>
    </r>
  </si>
  <si>
    <t>En esta parte, el usuario debe introducir información acerca de su organización. Escriba el nombre de su organización y el tipo de instancia de que se trate o que la refleje con la mayor precisión.</t>
  </si>
  <si>
    <t>Mililitros</t>
  </si>
  <si>
    <t>Kilogramos</t>
  </si>
  <si>
    <t>Libras</t>
  </si>
  <si>
    <t>Galones</t>
  </si>
  <si>
    <t>Litros</t>
  </si>
  <si>
    <t>(Escriba el nombre de su organización)</t>
  </si>
  <si>
    <t>Producción de alimentos</t>
  </si>
  <si>
    <t>Hospital o centro de atención de largo plazo</t>
  </si>
  <si>
    <t>Oficina</t>
  </si>
  <si>
    <t>Restaurante</t>
  </si>
  <si>
    <t>Escuela o universidad</t>
  </si>
  <si>
    <r>
      <t xml:space="preserve">Servicios alimentarios, </t>
    </r>
    <r>
      <rPr>
        <i/>
        <sz val="11"/>
        <color theme="1"/>
        <rFont val="Calibri"/>
        <family val="2"/>
        <scheme val="minor"/>
      </rPr>
      <t xml:space="preserve">catering </t>
    </r>
    <r>
      <rPr>
        <sz val="11"/>
        <color theme="1"/>
        <rFont val="Calibri"/>
        <family val="2"/>
        <scheme val="minor"/>
      </rPr>
      <t>y hotelería</t>
    </r>
  </si>
  <si>
    <t>Otro</t>
  </si>
  <si>
    <t>En esta parte es donde se introduce la información acerca de los alimentos que se pierden y desperdician al interior de la organización. El primer paso consiste en enumerar una categoría o tipo de alimento en particular (por ejemplo, zanahorias, harina o, de ser el caso, todos los alimentos). A continuación se requiere estimar con la mayor precisión posible la cantidad de este tipo de alimento que se desecha al día en una unidad determinada, así como el costo de este tipo de alimento por unidad. Obsérvese que, a fin de uniformar los cálculos, sólo deberán usarse una unidad y una divisa a la vez. Asimismo, pueden incluirse sólo las porciones comestibles desechadas o también las partes no comestibles de los alimentos (por ejemplo, semillas, cáscaras y huesos). En los costos deberá considerarse no solamente el costo asociado con la compra de los ingredientes, sino también el costo derivado del procesamiento o la preparación a que se sometieron estos alimentos antes de desecharse, además del costo que supone su eliminación o disposición final.</t>
  </si>
  <si>
    <t>En esta parte de la calculadora, el usuario ha de introducir información relativa a las intervenciones que se planea instrumentar a fin de reducir la PDA en la organización. Dos son los elementos a proporcionar: el costo total previsto de las medidas a implementar y la reducción esperada en alimentos perdidos y desperdiciados (%) como resultado de tales acciones. Los elementos restantes se calculan automáticamente. La parte del cuadro correspondiente a resultados correlaciona toda la información proporcionada sobre desechos de alimentos con las posibles intervenciones al respecto, y calcula automáticamente el costo que la PDA significa para la organización usuaria con la adopción de medidas y sin intervención alguna, de manera que los beneficios económicos derivados de las acciones orientadas a reducir la PDA puedan identificarse con claridad.</t>
  </si>
  <si>
    <t>Es importante tener presente que los beneficios derivados de las medidas para reducir la pérdida y el desperdicio de alimentos no se limitan únicamente al aspecto económico: al preparar un análisis de viabilidad de las intervenciones para disminuir la PDA en las operaciones de una organización, deben considerarse también las múltiples ventajas sociales y ambientales asociadas.</t>
  </si>
  <si>
    <t>Las celdas amarillas se llenan automáticamente</t>
  </si>
  <si>
    <t>Categoría de alimento (por ejemplo, artículos específicos como "manzanas", "zanahorias", "duraznos", etc., o bien "todos los alimentos")</t>
  </si>
  <si>
    <t>% de la PDA total (en términos económicos)</t>
  </si>
  <si>
    <t>Parte 3. Soluciones propuestas para reducir la PDA y resultados de las medidas a instrumentar</t>
  </si>
  <si>
    <t>Costo de la PDA por día (en la divisa seleccionada)</t>
  </si>
  <si>
    <t>Reducción de la PDA estimada, de conocerse (%)</t>
  </si>
  <si>
    <t>% del costo de la PDA afectado por esta solución</t>
  </si>
  <si>
    <t>Reducción de la pérdida y el desperdicio de alimentos, por año, por masa/peso</t>
  </si>
  <si>
    <t>Valor económico de la PDA reducida, por año</t>
  </si>
  <si>
    <t>Valor estimado del alimento (por unidad seleccionada)</t>
  </si>
  <si>
    <t>Cantidad estimada de alimento perdido o desperdiciado diariamente</t>
  </si>
  <si>
    <t>Para obtener más herramientas y recursos, visite:</t>
  </si>
  <si>
    <t>Columna E: Calcule con la mayor precisión posible la cantidad perdida o desperdiciada diariamente del alimento en cuestión. Si los datos de que usted dispone corresponden a semanas o años, entonces divídalos entre siete o 365, según proceda, a fin de tener el valor para un día. La PDA estimada puede incluir sólo las partes comestibles de cada alimento o ingrediente, o también las partes no comestibles (huesos, cáscaras o semillas, entre otras).</t>
  </si>
  <si>
    <t>Columna B: Introduzca aquí el tipo de solución que planea implementar a fin de reducir la PDA. La gama de opciones disponibles para tal efecto incluye una diversidad de actividades; por ejemplo: capacitación de empleados, adquisición de equipo nuevo o mejorado, puesta en marcha de procesos nuevos o reducción del tamaño de las porciones, entre muchas otras.</t>
  </si>
  <si>
    <t>Columna E. Con base en la información del cuadro 2, identifique qué porcentaje del costo de la PDA se verá afectado por la solución propuesta. Por ejemplo, la capacitación impartida a los empleados podría incidir en el costo total de los alimentos perdidos o desperdiciados (100%), mientras que una refrigeración inteligente afectará únicamente el porcentaje correspondiente a alimentos perecederos.</t>
  </si>
  <si>
    <t>Columna J. En esta columna se muestra cuánto tiempo tardarán en “recuperarse los fondos invertidos” en la solución planteada; es decir, el lapso que habrá de transcurrir hasta que el dinero ahorrado a partir de la implementación de la solución sea equivalente a la cantidad invertida en la adopción de dicha solución.</t>
  </si>
  <si>
    <t>http://www.cec.org/flwm/es/</t>
  </si>
  <si>
    <t>Columna C. Escriba el costo que supone implementar la solución propuesta en la columna B.</t>
  </si>
  <si>
    <t>Columna F. Calcule con la mayor precisión posible en qué grado la solución propuesta contribuirá a reducir la pérdida y el desperdicio de alimentos. Algunos cálculos se acercarán a la realidad más que otros, pero está bien recurrir a la mejor estimación posible.</t>
  </si>
  <si>
    <r>
      <rPr>
        <b/>
        <sz val="20"/>
        <color theme="9" tint="-0.249977111117893"/>
        <rFont val="Calibri"/>
        <family val="2"/>
        <scheme val="minor"/>
      </rPr>
      <t xml:space="preserve">3. </t>
    </r>
    <r>
      <rPr>
        <b/>
        <sz val="20"/>
        <color theme="5" tint="-0.499984740745262"/>
        <rFont val="Calibri"/>
        <family val="2"/>
        <scheme val="minor"/>
      </rPr>
      <t xml:space="preserve">SOLUCIONES PROPUESTAS PARA REDUCIR LA PDA Y RESULTADOS DE LAS MEDIDAS A IMPLEMENTAR </t>
    </r>
    <r>
      <rPr>
        <b/>
        <sz val="20"/>
        <rFont val="Calibri"/>
        <family val="2"/>
        <scheme val="minor"/>
      </rPr>
      <t>(Pase el cursor por encima del encabezado de cada columna o mire debajo de la tabla para obtener más información al respecto)</t>
    </r>
  </si>
  <si>
    <r>
      <rPr>
        <b/>
        <sz val="20"/>
        <color theme="9" tint="-0.249977111117893"/>
        <rFont val="Calibri"/>
        <family val="2"/>
        <scheme val="minor"/>
      </rPr>
      <t xml:space="preserve">2. </t>
    </r>
    <r>
      <rPr>
        <b/>
        <sz val="20"/>
        <color theme="5" tint="-0.499984740745262"/>
        <rFont val="Calibri"/>
        <family val="2"/>
        <scheme val="minor"/>
      </rPr>
      <t xml:space="preserve">ALIMENTOS PERDIDOS O DESPERDICIADOS </t>
    </r>
    <r>
      <rPr>
        <b/>
        <sz val="20"/>
        <rFont val="Calibri"/>
        <family val="2"/>
        <scheme val="minor"/>
      </rPr>
      <t>(Pase el cursor por encima del encabezado de cada columna o mire debajo de la tabla para obtener más información al respecto)</t>
    </r>
  </si>
  <si>
    <r>
      <rPr>
        <b/>
        <sz val="20"/>
        <color theme="9" tint="-0.249977111117893"/>
        <rFont val="Calibri"/>
        <family val="2"/>
        <scheme val="minor"/>
      </rPr>
      <t xml:space="preserve">2. </t>
    </r>
    <r>
      <rPr>
        <b/>
        <sz val="20"/>
        <color theme="5" tint="-0.499984740745262"/>
        <rFont val="Calibri"/>
        <family val="2"/>
        <scheme val="minor"/>
      </rPr>
      <t>ALIMENTOS PERDIDOS O DESPERDICIADOS</t>
    </r>
    <r>
      <rPr>
        <b/>
        <sz val="20"/>
        <rFont val="Calibri"/>
        <family val="2"/>
        <scheme val="minor"/>
      </rPr>
      <t xml:space="preserve"> (Pase el cursor por encima del encabezado de cada columna o mire debajo de la tabla para obtener más información al respecto)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</si>
</sst>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409]* #,##0.00_ ;_-[$$-409]* \-#,##0.00\ ;_-[$$-409]* &quot;-&quot;??_ ;_-@_ "/>
  </numFmts>
  <fonts count="22" x14ac:knownFonts="1">
    <font>
      <sz val="11"/>
      <color theme="1"/>
      <name val="Calibri"/>
      <family val="2"/>
      <scheme val="minor"/>
    </font>
    <font>
      <b/>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b/>
      <sz val="16"/>
      <color theme="9" tint="-0.249977111117893"/>
      <name val="Calibri"/>
      <family val="2"/>
      <scheme val="minor"/>
    </font>
    <font>
      <b/>
      <sz val="24"/>
      <color theme="9" tint="-0.249977111117893"/>
      <name val="Calibri"/>
      <family val="2"/>
      <scheme val="minor"/>
    </font>
    <font>
      <b/>
      <sz val="12"/>
      <color theme="0"/>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20"/>
      <name val="Calibri"/>
      <family val="2"/>
      <scheme val="minor"/>
    </font>
    <font>
      <b/>
      <sz val="20"/>
      <color theme="9" tint="-0.249977111117893"/>
      <name val="Calibri"/>
      <family val="2"/>
      <scheme val="minor"/>
    </font>
    <font>
      <b/>
      <sz val="20"/>
      <color theme="5" tint="-0.499984740745262"/>
      <name val="Calibri"/>
      <family val="2"/>
      <scheme val="minor"/>
    </font>
    <font>
      <b/>
      <sz val="14"/>
      <color theme="0"/>
      <name val="Calibri"/>
      <family val="2"/>
      <scheme val="minor"/>
    </font>
    <font>
      <b/>
      <i/>
      <sz val="12"/>
      <color rgb="FFFF0000"/>
      <name val="Calibri"/>
      <family val="2"/>
      <scheme val="minor"/>
    </font>
    <font>
      <b/>
      <i/>
      <sz val="11"/>
      <color theme="1"/>
      <name val="Calibri"/>
      <family val="2"/>
      <scheme val="minor"/>
    </font>
    <font>
      <u/>
      <sz val="11"/>
      <color theme="1"/>
      <name val="Calibri"/>
      <family val="2"/>
      <scheme val="minor"/>
    </font>
    <font>
      <b/>
      <sz val="11"/>
      <color rgb="FFFF0000"/>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bgColor indexed="64"/>
      </patternFill>
    </fill>
    <fill>
      <patternFill patternType="solid">
        <fgColor rgb="FFF2F2F2"/>
      </patternFill>
    </fill>
    <fill>
      <patternFill patternType="solid">
        <fgColor theme="7"/>
      </patternFill>
    </fill>
    <fill>
      <patternFill patternType="solid">
        <fgColor rgb="FFE7E6E6"/>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theme="9"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rgb="FF7F7F7F"/>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rgb="FF7F7F7F"/>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rgb="FF7F7F7F"/>
      </right>
      <top style="medium">
        <color indexed="64"/>
      </top>
      <bottom/>
      <diagonal/>
    </border>
    <border>
      <left style="thin">
        <color rgb="FF7F7F7F"/>
      </left>
      <right style="thin">
        <color indexed="64"/>
      </right>
      <top style="medium">
        <color indexed="64"/>
      </top>
      <bottom/>
      <diagonal/>
    </border>
    <border>
      <left style="thin">
        <color indexed="64"/>
      </left>
      <right style="thin">
        <color rgb="FF7F7F7F"/>
      </right>
      <top style="medium">
        <color indexed="64"/>
      </top>
      <bottom/>
      <diagonal/>
    </border>
    <border>
      <left style="thin">
        <color rgb="FF7F7F7F"/>
      </left>
      <right style="thin">
        <color rgb="FF7F7F7F"/>
      </right>
      <top style="medium">
        <color indexed="64"/>
      </top>
      <bottom/>
      <diagonal/>
    </border>
    <border>
      <left style="thin">
        <color rgb="FF7F7F7F"/>
      </left>
      <right style="medium">
        <color indexed="64"/>
      </right>
      <top style="medium">
        <color indexed="64"/>
      </top>
      <bottom/>
      <diagonal/>
    </border>
    <border>
      <left/>
      <right/>
      <top style="thin">
        <color indexed="64"/>
      </top>
      <bottom/>
      <diagonal/>
    </border>
  </borders>
  <cellStyleXfs count="7">
    <xf numFmtId="0" fontId="0" fillId="0" borderId="0"/>
    <xf numFmtId="0" fontId="2" fillId="0" borderId="0" applyNumberForma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9" fillId="5" borderId="5" applyNumberFormat="0" applyAlignment="0" applyProtection="0"/>
    <xf numFmtId="0" fontId="10" fillId="6" borderId="0" applyNumberFormat="0" applyBorder="0" applyAlignment="0" applyProtection="0"/>
    <xf numFmtId="164" fontId="8" fillId="0" borderId="0" applyFont="0" applyFill="0" applyBorder="0" applyAlignment="0" applyProtection="0"/>
  </cellStyleXfs>
  <cellXfs count="120">
    <xf numFmtId="0" fontId="0" fillId="0" borderId="0" xfId="0"/>
    <xf numFmtId="0" fontId="0" fillId="2" borderId="0" xfId="0" applyFill="1"/>
    <xf numFmtId="0" fontId="4" fillId="2" borderId="0" xfId="0" applyFont="1" applyFill="1"/>
    <xf numFmtId="0" fontId="3" fillId="2" borderId="0" xfId="0" applyFont="1" applyFill="1"/>
    <xf numFmtId="0" fontId="4" fillId="2" borderId="0" xfId="0" applyFont="1" applyFill="1" applyAlignment="1">
      <alignment vertical="top"/>
    </xf>
    <xf numFmtId="0" fontId="3" fillId="2" borderId="0" xfId="0" applyFont="1" applyFill="1" applyAlignment="1">
      <alignment horizontal="left"/>
    </xf>
    <xf numFmtId="14" fontId="3" fillId="2" borderId="0" xfId="0" applyNumberFormat="1" applyFont="1" applyFill="1" applyAlignment="1">
      <alignment horizontal="left"/>
    </xf>
    <xf numFmtId="0" fontId="2" fillId="2" borderId="0" xfId="1" applyFill="1" applyBorder="1" applyAlignment="1" applyProtection="1"/>
    <xf numFmtId="14" fontId="4" fillId="2" borderId="1" xfId="0" applyNumberFormat="1" applyFont="1" applyFill="1" applyBorder="1" applyAlignment="1">
      <alignment horizontal="left"/>
    </xf>
    <xf numFmtId="0" fontId="3" fillId="2" borderId="1" xfId="0" applyFont="1" applyFill="1" applyBorder="1" applyAlignment="1">
      <alignment horizontal="center"/>
    </xf>
    <xf numFmtId="0" fontId="3" fillId="2" borderId="0" xfId="0" applyFont="1" applyFill="1" applyAlignment="1">
      <alignment wrapText="1"/>
    </xf>
    <xf numFmtId="0" fontId="3" fillId="2" borderId="1" xfId="0" applyFont="1" applyFill="1" applyBorder="1"/>
    <xf numFmtId="0" fontId="3" fillId="2" borderId="1" xfId="0" applyFont="1" applyFill="1" applyBorder="1" applyAlignment="1">
      <alignment wrapText="1"/>
    </xf>
    <xf numFmtId="0" fontId="3" fillId="2" borderId="1" xfId="0" applyFont="1" applyFill="1" applyBorder="1" applyAlignment="1">
      <alignment vertical="top" wrapText="1"/>
    </xf>
    <xf numFmtId="0" fontId="4" fillId="2" borderId="1" xfId="0" applyFont="1" applyFill="1" applyBorder="1" applyAlignment="1">
      <alignment horizontal="left"/>
    </xf>
    <xf numFmtId="0" fontId="3" fillId="2" borderId="2" xfId="0" applyFont="1" applyFill="1" applyBorder="1"/>
    <xf numFmtId="0" fontId="4" fillId="2" borderId="0" xfId="0" applyFont="1" applyFill="1" applyBorder="1"/>
    <xf numFmtId="0" fontId="5" fillId="2" borderId="0" xfId="0" applyFont="1" applyFill="1" applyBorder="1"/>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3" fillId="2" borderId="0" xfId="0" applyFont="1" applyFill="1" applyBorder="1"/>
    <xf numFmtId="0" fontId="0" fillId="0" borderId="0" xfId="0" applyFont="1"/>
    <xf numFmtId="0" fontId="15" fillId="2" borderId="0" xfId="0" applyFont="1" applyFill="1" applyBorder="1"/>
    <xf numFmtId="0" fontId="0" fillId="2" borderId="0" xfId="0" applyFill="1" applyAlignment="1">
      <alignment horizontal="left" vertical="top" wrapText="1"/>
    </xf>
    <xf numFmtId="0" fontId="0" fillId="2" borderId="0" xfId="0" applyFill="1" applyAlignment="1">
      <alignment vertical="top" wrapText="1"/>
    </xf>
    <xf numFmtId="0" fontId="18" fillId="2" borderId="0" xfId="0" applyFont="1" applyFill="1"/>
    <xf numFmtId="0" fontId="12" fillId="2" borderId="0" xfId="0" applyFont="1" applyFill="1" applyAlignment="1">
      <alignment horizontal="left" vertical="top" wrapText="1"/>
    </xf>
    <xf numFmtId="0" fontId="1" fillId="2" borderId="0" xfId="0" applyFont="1" applyFill="1" applyBorder="1"/>
    <xf numFmtId="165" fontId="0" fillId="2" borderId="0" xfId="0" applyNumberFormat="1" applyFill="1" applyBorder="1"/>
    <xf numFmtId="0" fontId="0" fillId="2" borderId="0" xfId="0" applyFill="1" applyBorder="1"/>
    <xf numFmtId="0" fontId="16" fillId="2" borderId="0" xfId="0" applyFont="1" applyFill="1" applyBorder="1"/>
    <xf numFmtId="0" fontId="0" fillId="2" borderId="0" xfId="0" applyFill="1"/>
    <xf numFmtId="0" fontId="2" fillId="0" borderId="0" xfId="1"/>
    <xf numFmtId="0" fontId="21" fillId="2" borderId="0" xfId="0" applyFont="1" applyFill="1"/>
    <xf numFmtId="0" fontId="0" fillId="2" borderId="0" xfId="0" applyFill="1" applyProtection="1">
      <protection locked="0"/>
    </xf>
    <xf numFmtId="0" fontId="13" fillId="2" borderId="0" xfId="0" applyFont="1" applyFill="1" applyBorder="1" applyProtection="1">
      <protection locked="0"/>
    </xf>
    <xf numFmtId="0" fontId="3" fillId="2" borderId="0" xfId="0" applyFont="1" applyFill="1" applyProtection="1">
      <protection locked="0"/>
    </xf>
    <xf numFmtId="0" fontId="4" fillId="2" borderId="0" xfId="0" applyFont="1" applyFill="1" applyBorder="1" applyProtection="1">
      <protection locked="0"/>
    </xf>
    <xf numFmtId="0" fontId="12" fillId="4" borderId="12" xfId="0" applyFont="1" applyFill="1" applyBorder="1" applyProtection="1">
      <protection locked="0"/>
    </xf>
    <xf numFmtId="164" fontId="12" fillId="4" borderId="1" xfId="2" applyFont="1" applyFill="1" applyBorder="1" applyProtection="1">
      <protection locked="0"/>
    </xf>
    <xf numFmtId="164" fontId="12" fillId="8" borderId="3" xfId="2" applyFont="1" applyFill="1" applyBorder="1" applyProtection="1">
      <protection locked="0"/>
    </xf>
    <xf numFmtId="164" fontId="12" fillId="4" borderId="3" xfId="2" applyFont="1" applyFill="1" applyBorder="1" applyAlignment="1" applyProtection="1">
      <alignment horizontal="right"/>
      <protection locked="0"/>
    </xf>
    <xf numFmtId="39" fontId="3" fillId="8" borderId="13" xfId="5" applyNumberFormat="1" applyFont="1" applyFill="1" applyBorder="1" applyProtection="1">
      <protection locked="0"/>
    </xf>
    <xf numFmtId="10" fontId="3" fillId="8" borderId="13" xfId="5" applyNumberFormat="1" applyFont="1" applyFill="1" applyBorder="1" applyProtection="1">
      <protection locked="0"/>
    </xf>
    <xf numFmtId="0" fontId="12" fillId="4" borderId="14" xfId="0" applyFont="1" applyFill="1" applyBorder="1" applyProtection="1">
      <protection locked="0"/>
    </xf>
    <xf numFmtId="164" fontId="12" fillId="4" borderId="7" xfId="2" applyFont="1" applyFill="1" applyBorder="1" applyProtection="1">
      <protection locked="0"/>
    </xf>
    <xf numFmtId="164" fontId="12" fillId="4" borderId="16" xfId="2" applyFont="1" applyFill="1" applyBorder="1" applyAlignment="1" applyProtection="1">
      <alignment horizontal="right"/>
      <protection locked="0"/>
    </xf>
    <xf numFmtId="0" fontId="9" fillId="5" borderId="8" xfId="4" applyBorder="1" applyProtection="1">
      <protection locked="0"/>
    </xf>
    <xf numFmtId="164" fontId="9" fillId="5" borderId="9" xfId="2" applyFont="1" applyFill="1" applyBorder="1" applyProtection="1">
      <protection locked="0"/>
    </xf>
    <xf numFmtId="164" fontId="9" fillId="5" borderId="17" xfId="2" applyFont="1" applyFill="1" applyBorder="1" applyProtection="1">
      <protection locked="0"/>
    </xf>
    <xf numFmtId="164" fontId="9" fillId="5" borderId="17" xfId="2" applyFont="1" applyFill="1" applyBorder="1" applyAlignment="1" applyProtection="1">
      <alignment horizontal="right"/>
      <protection locked="0"/>
    </xf>
    <xf numFmtId="39" fontId="9" fillId="5" borderId="10" xfId="4" applyNumberFormat="1" applyBorder="1" applyProtection="1">
      <protection locked="0"/>
    </xf>
    <xf numFmtId="10" fontId="9" fillId="5" borderId="10" xfId="4" applyNumberFormat="1" applyBorder="1" applyProtection="1">
      <protection locked="0"/>
    </xf>
    <xf numFmtId="0" fontId="13" fillId="2" borderId="0" xfId="0" applyFont="1" applyFill="1" applyBorder="1" applyAlignment="1" applyProtection="1">
      <protection locked="0"/>
    </xf>
    <xf numFmtId="10" fontId="3" fillId="7" borderId="1" xfId="5" applyNumberFormat="1" applyFont="1" applyFill="1" applyBorder="1" applyAlignment="1" applyProtection="1">
      <alignment horizontal="right"/>
      <protection locked="0"/>
    </xf>
    <xf numFmtId="9" fontId="12" fillId="4" borderId="1" xfId="3" applyFont="1" applyFill="1" applyBorder="1" applyProtection="1">
      <protection locked="0"/>
    </xf>
    <xf numFmtId="164" fontId="3" fillId="8" borderId="13" xfId="5" applyNumberFormat="1" applyFont="1" applyFill="1" applyBorder="1" applyProtection="1">
      <protection locked="0"/>
    </xf>
    <xf numFmtId="164" fontId="12" fillId="7" borderId="3" xfId="2" applyFont="1" applyFill="1" applyBorder="1" applyAlignment="1" applyProtection="1">
      <alignment horizontal="right"/>
      <protection locked="0"/>
    </xf>
    <xf numFmtId="164" fontId="0" fillId="2" borderId="0" xfId="0" applyNumberFormat="1" applyFill="1" applyProtection="1">
      <protection locked="0"/>
    </xf>
    <xf numFmtId="9" fontId="12" fillId="4" borderId="7" xfId="3" applyFont="1" applyFill="1" applyBorder="1" applyProtection="1">
      <protection locked="0"/>
    </xf>
    <xf numFmtId="164" fontId="9" fillId="5" borderId="28" xfId="4" applyNumberFormat="1" applyBorder="1" applyAlignment="1" applyProtection="1">
      <alignment horizontal="right"/>
      <protection locked="0"/>
    </xf>
    <xf numFmtId="164" fontId="9" fillId="5" borderId="27" xfId="4" applyNumberFormat="1" applyBorder="1" applyAlignment="1" applyProtection="1">
      <alignment horizontal="right"/>
      <protection locked="0"/>
    </xf>
    <xf numFmtId="165" fontId="9" fillId="5" borderId="26" xfId="4" applyNumberFormat="1" applyBorder="1" applyProtection="1">
      <protection locked="0"/>
    </xf>
    <xf numFmtId="9" fontId="9" fillId="5" borderId="9" xfId="4" applyNumberFormat="1" applyBorder="1" applyProtection="1">
      <protection locked="0"/>
    </xf>
    <xf numFmtId="164" fontId="9" fillId="5" borderId="10" xfId="4" applyNumberFormat="1" applyBorder="1" applyProtection="1">
      <protection locked="0"/>
    </xf>
    <xf numFmtId="2" fontId="9" fillId="5" borderId="6" xfId="4" applyNumberFormat="1" applyBorder="1" applyProtection="1">
      <protection locked="0"/>
    </xf>
    <xf numFmtId="0" fontId="12" fillId="2" borderId="0" xfId="0" applyFont="1" applyFill="1" applyBorder="1" applyProtection="1">
      <protection locked="0"/>
    </xf>
    <xf numFmtId="0" fontId="0" fillId="2" borderId="0" xfId="0" applyFill="1" applyBorder="1" applyAlignment="1" applyProtection="1">
      <alignment horizontal="left" wrapText="1"/>
      <protection locked="0"/>
    </xf>
    <xf numFmtId="0" fontId="1" fillId="2" borderId="0" xfId="0" applyFont="1" applyFill="1" applyBorder="1" applyProtection="1">
      <protection locked="0"/>
    </xf>
    <xf numFmtId="165" fontId="0" fillId="2" borderId="0" xfId="0" applyNumberFormat="1" applyFill="1" applyBorder="1" applyProtection="1">
      <protection locked="0"/>
    </xf>
    <xf numFmtId="0" fontId="9" fillId="5" borderId="30" xfId="4" applyBorder="1" applyProtection="1">
      <protection locked="0"/>
    </xf>
    <xf numFmtId="164" fontId="9" fillId="5" borderId="31" xfId="4" applyNumberFormat="1" applyBorder="1" applyAlignment="1" applyProtection="1">
      <alignment horizontal="right"/>
      <protection locked="0"/>
    </xf>
    <xf numFmtId="164" fontId="9" fillId="5" borderId="29" xfId="4" applyNumberFormat="1" applyBorder="1" applyAlignment="1" applyProtection="1">
      <alignment horizontal="right"/>
      <protection locked="0"/>
    </xf>
    <xf numFmtId="165" fontId="9" fillId="5" borderId="32" xfId="4" applyNumberFormat="1" applyBorder="1" applyProtection="1">
      <protection locked="0"/>
    </xf>
    <xf numFmtId="9" fontId="9" fillId="5" borderId="33" xfId="4" applyNumberFormat="1" applyBorder="1" applyProtection="1">
      <protection locked="0"/>
    </xf>
    <xf numFmtId="164" fontId="9" fillId="5" borderId="34" xfId="4" applyNumberFormat="1" applyBorder="1" applyProtection="1">
      <protection locked="0"/>
    </xf>
    <xf numFmtId="0" fontId="0" fillId="0" borderId="0" xfId="0" applyAlignment="1">
      <alignment vertical="top"/>
    </xf>
    <xf numFmtId="0" fontId="0" fillId="2" borderId="0" xfId="0" applyFill="1" applyBorder="1" applyAlignment="1" applyProtection="1">
      <alignment horizontal="left" readingOrder="1"/>
      <protection locked="0"/>
    </xf>
    <xf numFmtId="0" fontId="3" fillId="2" borderId="0" xfId="0" applyFont="1" applyFill="1" applyBorder="1" applyAlignment="1">
      <alignment horizontal="left" vertical="top" wrapText="1"/>
    </xf>
    <xf numFmtId="0" fontId="12" fillId="2" borderId="0" xfId="0" applyFont="1" applyFill="1" applyAlignment="1">
      <alignment horizontal="left" vertical="top" wrapText="1"/>
    </xf>
    <xf numFmtId="0" fontId="20" fillId="2" borderId="0" xfId="0" applyFont="1" applyFill="1" applyAlignment="1">
      <alignment horizontal="left" vertical="top" wrapText="1"/>
    </xf>
    <xf numFmtId="0" fontId="6" fillId="2" borderId="0" xfId="0" applyFont="1" applyFill="1" applyAlignment="1">
      <alignment horizontal="center"/>
    </xf>
    <xf numFmtId="0" fontId="0" fillId="2" borderId="0" xfId="0" applyFill="1" applyAlignment="1">
      <alignment horizontal="left" vertical="top" wrapText="1"/>
    </xf>
    <xf numFmtId="0" fontId="12" fillId="2" borderId="0" xfId="0" applyFont="1" applyFill="1" applyAlignment="1">
      <alignment horizontal="left" wrapText="1"/>
    </xf>
    <xf numFmtId="0" fontId="7"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left" vertical="center"/>
      <protection locked="0"/>
    </xf>
    <xf numFmtId="0" fontId="16" fillId="3" borderId="21"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6" fillId="3" borderId="24" xfId="0" applyFont="1" applyFill="1" applyBorder="1" applyAlignment="1" applyProtection="1">
      <alignment horizontal="center" vertical="center" wrapText="1"/>
      <protection locked="0"/>
    </xf>
    <xf numFmtId="0" fontId="16" fillId="3" borderId="25"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left" vertical="center"/>
      <protection locked="0"/>
    </xf>
    <xf numFmtId="0" fontId="16" fillId="3" borderId="15" xfId="0" applyFont="1" applyFill="1" applyBorder="1" applyAlignment="1" applyProtection="1">
      <alignment horizontal="left" vertical="center"/>
      <protection locked="0"/>
    </xf>
    <xf numFmtId="0" fontId="16" fillId="3" borderId="4" xfId="0" applyFont="1" applyFill="1" applyBorder="1" applyAlignment="1" applyProtection="1">
      <alignment horizontal="left" vertical="center"/>
      <protection locked="0"/>
    </xf>
    <xf numFmtId="0" fontId="0" fillId="2" borderId="29" xfId="0" applyFill="1" applyBorder="1" applyAlignment="1" applyProtection="1">
      <alignment horizontal="left" wrapText="1"/>
      <protection locked="0"/>
    </xf>
    <xf numFmtId="0" fontId="6" fillId="2" borderId="0" xfId="0" applyFont="1" applyFill="1" applyAlignment="1">
      <alignment horizontal="center" wrapText="1"/>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left"/>
      <protection locked="0"/>
    </xf>
    <xf numFmtId="0" fontId="17" fillId="2" borderId="3" xfId="0" applyFont="1" applyFill="1" applyBorder="1" applyAlignment="1">
      <alignment horizontal="left"/>
    </xf>
    <xf numFmtId="0" fontId="17" fillId="2" borderId="15" xfId="0" applyFont="1" applyFill="1" applyBorder="1" applyAlignment="1">
      <alignment horizontal="left"/>
    </xf>
    <xf numFmtId="0" fontId="17" fillId="2" borderId="4" xfId="0" applyFont="1" applyFill="1" applyBorder="1" applyAlignment="1">
      <alignment horizontal="left"/>
    </xf>
    <xf numFmtId="0" fontId="17" fillId="2" borderId="1" xfId="0" applyFont="1" applyFill="1" applyBorder="1" applyAlignment="1">
      <alignment horizontal="left"/>
    </xf>
    <xf numFmtId="0" fontId="3" fillId="4" borderId="1" xfId="0" applyFont="1" applyFill="1" applyBorder="1" applyAlignment="1">
      <alignment horizontal="center"/>
    </xf>
    <xf numFmtId="0" fontId="3" fillId="8" borderId="1" xfId="0" applyFont="1" applyFill="1" applyBorder="1" applyAlignment="1">
      <alignment horizontal="center"/>
    </xf>
    <xf numFmtId="0" fontId="11" fillId="4" borderId="3" xfId="0" applyFont="1" applyFill="1" applyBorder="1" applyAlignment="1" applyProtection="1">
      <protection locked="0"/>
    </xf>
    <xf numFmtId="0" fontId="11" fillId="4" borderId="15" xfId="0" applyFont="1" applyFill="1" applyBorder="1" applyAlignment="1" applyProtection="1">
      <protection locked="0"/>
    </xf>
    <xf numFmtId="0" fontId="11" fillId="4" borderId="4" xfId="0" applyFont="1" applyFill="1" applyBorder="1" applyAlignment="1" applyProtection="1">
      <protection locked="0"/>
    </xf>
    <xf numFmtId="0" fontId="0" fillId="2" borderId="35" xfId="0" applyFill="1" applyBorder="1" applyAlignment="1" applyProtection="1">
      <alignment horizontal="left" wrapText="1"/>
      <protection locked="0"/>
    </xf>
    <xf numFmtId="0" fontId="0" fillId="2" borderId="0" xfId="0" applyFill="1" applyBorder="1" applyAlignment="1" applyProtection="1">
      <alignment horizontal="left" wrapText="1"/>
      <protection locked="0"/>
    </xf>
  </cellXfs>
  <cellStyles count="7">
    <cellStyle name="Accent4" xfId="5" builtinId="41"/>
    <cellStyle name="Calculation" xfId="4" builtinId="22"/>
    <cellStyle name="Comma" xfId="2" builtinId="3"/>
    <cellStyle name="Hyperlink" xfId="1" builtinId="8"/>
    <cellStyle name="Millares 2" xfId="6" xr:uid="{F794B453-C367-4CCC-B705-734547E72018}"/>
    <cellStyle name="Normal" xfId="0" builtinId="0"/>
    <cellStyle name="Percent" xfId="3" builtinId="5"/>
  </cellStyles>
  <dxfs count="2">
    <dxf>
      <font>
        <color rgb="FFFF0000"/>
      </font>
    </dxf>
    <dxf>
      <font>
        <color rgb="FFFF0000"/>
      </font>
    </dxf>
  </dxfs>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
            </a:r>
            <a:r>
              <a:rPr lang="en-US" baseline="0"/>
              <a:t> de la PDA total (en términos económicos)</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'CALCULADORA - peso o masa'!$H$31:$H$34</c:f>
              <c:strCache>
                <c:ptCount val="4"/>
                <c:pt idx="0">
                  <c:v>8.51%</c:v>
                </c:pt>
                <c:pt idx="1">
                  <c:v>19.15%</c:v>
                </c:pt>
                <c:pt idx="2">
                  <c:v>8.51%</c:v>
                </c:pt>
                <c:pt idx="3">
                  <c:v>63.83%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F41-4EEF-A6A9-D13C292530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41-4EEF-A6A9-D13C292530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F41-4EEF-A6A9-D13C292530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F41-4EEF-A6A9-D13C292530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'CALCULADORA - peso o masa'!$B$31:$B$34</c15:sqref>
                  </c15:fullRef>
                </c:ext>
              </c:extLst>
              <c:f>'CALCULADORA - peso o masa'!$B$31:$B$34</c:f>
              <c:strCache>
                <c:ptCount val="4"/>
                <c:pt idx="0">
                  <c:v>Zanahorias</c:v>
                </c:pt>
                <c:pt idx="1">
                  <c:v>Peras</c:v>
                </c:pt>
                <c:pt idx="2">
                  <c:v>Naranjas</c:v>
                </c:pt>
                <c:pt idx="3">
                  <c:v>Harina</c:v>
                </c:pt>
              </c:strCache>
            </c:strRef>
          </c:cat>
          <c:val>
            <c:numRef>
              <c:extLst>
                <c:ext xmlns:c15="http://schemas.microsoft.com/office/drawing/2012/chart" uri="{02D57815-91ED-43cb-92C2-25804820EDAC}">
                  <c15:fullRef>
                    <c15:sqref>'CALCULADORA - peso o masa'!$H$31:$H$44</c15:sqref>
                  </c15:fullRef>
                </c:ext>
              </c:extLst>
              <c:f>'CALCULADORA - peso o masa'!$H$31:$H$34</c:f>
              <c:numCache>
                <c:formatCode>0.00%</c:formatCode>
                <c:ptCount val="4"/>
                <c:pt idx="0">
                  <c:v>8.5106382978723402E-2</c:v>
                </c:pt>
                <c:pt idx="1">
                  <c:v>0.19148936170212766</c:v>
                </c:pt>
                <c:pt idx="2">
                  <c:v>8.5106382978723402E-2</c:v>
                </c:pt>
                <c:pt idx="3">
                  <c:v>0.63829787234042556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78B0-4AD1-96FC-C59841F2ADB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'CALCULADORA - volumen'!$H$29:$H$30</c:f>
              <c:strCache>
                <c:ptCount val="2"/>
                <c:pt idx="0">
                  <c:v>% de la PDA total (en términos económicos)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8B-41F9-8F09-91E6E9A713D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8B-41F9-8F09-91E6E9A713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8B-41F9-8F09-91E6E9A713D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8B-41F9-8F09-91E6E9A713D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'CALCULADORA - volumen'!$B$31:$B$34</c:f>
              <c:strCache>
                <c:ptCount val="4"/>
                <c:pt idx="0">
                  <c:v>Leche</c:v>
                </c:pt>
                <c:pt idx="1">
                  <c:v>Jugo</c:v>
                </c:pt>
                <c:pt idx="2">
                  <c:v>Agua embotellada</c:v>
                </c:pt>
                <c:pt idx="3">
                  <c:v>Aderezo para ensalada</c:v>
                </c:pt>
              </c:strCache>
            </c:strRef>
          </c:cat>
          <c:val>
            <c:numRef>
              <c:f>'CALCULADORA - volumen'!$H$31:$H$34</c:f>
              <c:numCache>
                <c:formatCode>0.00%</c:formatCode>
                <c:ptCount val="4"/>
                <c:pt idx="0">
                  <c:v>0.33333333333333331</c:v>
                </c:pt>
                <c:pt idx="1">
                  <c:v>0.25</c:v>
                </c:pt>
                <c:pt idx="2">
                  <c:v>0.16666666666666666</c:v>
                </c:pt>
                <c:pt idx="3">
                  <c:v>0.25</c:v>
                </c:pt>
              </c:numCache>
            </c:numRef>
          </c:val>
          <c:extLst>
            <c:ext xmlns:c16="http://schemas.microsoft.com/office/drawing/2014/chart" uri="{C3380CC4-5D6E-409C-BE32-E72D297353CC}">
              <c16:uniqueId val="{00000000-B31C-45CE-9E83-135A995E4C9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chart" Target="../charts/chart1.xm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chart" Target="../charts/chart2.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114300</xdr:rowOff>
    </xdr:to>
    <xdr:sp macro="" textlink="">
      <xdr:nvSpPr>
        <xdr:cNvPr id="2" name="imgpreview" descr="https://hub.wrap.org.uk/document/image?i=2535973&amp;v=1">
          <a:extLst>
            <a:ext uri="{FF2B5EF4-FFF2-40B4-BE49-F238E27FC236}">
              <a16:creationId xmlns:a16="http://schemas.microsoft.com/office/drawing/2014/main" id="{3DE6B06A-D0E5-4804-A679-A7C423BF060E}"/>
            </a:ext>
          </a:extLst>
        </xdr:cNvPr>
        <xdr:cNvSpPr>
          <a:spLocks noChangeAspect="1" noChangeArrowheads="1"/>
        </xdr:cNvSpPr>
      </xdr:nvSpPr>
      <xdr:spPr bwMode="auto">
        <a:xfrm>
          <a:off x="10191750" y="256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142874</xdr:colOff>
      <xdr:row>1</xdr:row>
      <xdr:rowOff>76200</xdr:rowOff>
    </xdr:from>
    <xdr:to>
      <xdr:col>1</xdr:col>
      <xdr:colOff>1809749</xdr:colOff>
      <xdr:row>10</xdr:row>
      <xdr:rowOff>0</xdr:rowOff>
    </xdr:to>
    <xdr:pic>
      <xdr:nvPicPr>
        <xdr:cNvPr id="5" name="Picture 4" descr="Commission for Environmental Cooperation - Home | Facebook">
          <a:extLst>
            <a:ext uri="{FF2B5EF4-FFF2-40B4-BE49-F238E27FC236}">
              <a16:creationId xmlns:a16="http://schemas.microsoft.com/office/drawing/2014/main" id="{83B2911A-DE81-4C42-BB22-5B4443F663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110" t="13333" r="11111" b="10222"/>
        <a:stretch/>
      </xdr:blipFill>
      <xdr:spPr bwMode="auto">
        <a:xfrm>
          <a:off x="752474" y="266700"/>
          <a:ext cx="166687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2</xdr:row>
      <xdr:rowOff>123825</xdr:rowOff>
    </xdr:from>
    <xdr:to>
      <xdr:col>2</xdr:col>
      <xdr:colOff>3514725</xdr:colOff>
      <xdr:row>8</xdr:row>
      <xdr:rowOff>171450</xdr:rowOff>
    </xdr:to>
    <xdr:pic>
      <xdr:nvPicPr>
        <xdr:cNvPr id="6" name="Picture 5" descr="World Resources Institute - Wikipedia">
          <a:extLst>
            <a:ext uri="{FF2B5EF4-FFF2-40B4-BE49-F238E27FC236}">
              <a16:creationId xmlns:a16="http://schemas.microsoft.com/office/drawing/2014/main" id="{1288129A-1DB6-40D4-AE51-1C3A91C7E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504825"/>
          <a:ext cx="34290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3952875</xdr:colOff>
      <xdr:row>3</xdr:row>
      <xdr:rowOff>142875</xdr:rowOff>
    </xdr:from>
    <xdr:to>
      <xdr:col>4</xdr:col>
      <xdr:colOff>923924</xdr:colOff>
      <xdr:row>9</xdr:row>
      <xdr:rowOff>36232</xdr:rowOff>
    </xdr:to>
    <xdr:pic>
      <xdr:nvPicPr>
        <xdr:cNvPr id="7" name="Picture 6">
          <a:extLst>
            <a:ext uri="{FF2B5EF4-FFF2-40B4-BE49-F238E27FC236}">
              <a16:creationId xmlns:a16="http://schemas.microsoft.com/office/drawing/2014/main" id="{BBA9E94C-1F54-47E7-93E1-941EF205E8E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6772275" y="714375"/>
          <a:ext cx="2657474" cy="103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6</xdr:col>
      <xdr:colOff>304800</xdr:colOff>
      <xdr:row>14</xdr:row>
      <xdr:rowOff>63500</xdr:rowOff>
    </xdr:to>
    <xdr:sp macro="" textlink="">
      <xdr:nvSpPr>
        <xdr:cNvPr id="3" name="imgpreview" descr="https://hub.wrap.org.uk/document/image?i=2535973&amp;v=1">
          <a:extLst>
            <a:ext uri="{FF2B5EF4-FFF2-40B4-BE49-F238E27FC236}">
              <a16:creationId xmlns:a16="http://schemas.microsoft.com/office/drawing/2014/main" id="{C988264E-493C-471E-AFD9-B7C973B4FE9E}"/>
            </a:ext>
          </a:extLst>
        </xdr:cNvPr>
        <xdr:cNvSpPr>
          <a:spLocks noChangeAspect="1" noChangeArrowheads="1"/>
        </xdr:cNvSpPr>
      </xdr:nvSpPr>
      <xdr:spPr bwMode="auto">
        <a:xfrm>
          <a:off x="9886950" y="229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542924</xdr:colOff>
      <xdr:row>3</xdr:row>
      <xdr:rowOff>47626</xdr:rowOff>
    </xdr:from>
    <xdr:to>
      <xdr:col>10</xdr:col>
      <xdr:colOff>136071</xdr:colOff>
      <xdr:row>8</xdr:row>
      <xdr:rowOff>46758</xdr:rowOff>
    </xdr:to>
    <xdr:pic>
      <xdr:nvPicPr>
        <xdr:cNvPr id="10" name="Picture 9" descr="World Resources Institute - Wikipedia">
          <a:extLst>
            <a:ext uri="{FF2B5EF4-FFF2-40B4-BE49-F238E27FC236}">
              <a16:creationId xmlns:a16="http://schemas.microsoft.com/office/drawing/2014/main" id="{18CB3192-75C8-4C4D-987C-EA6FFF670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5424" y="619126"/>
          <a:ext cx="3085647" cy="94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297997</xdr:colOff>
      <xdr:row>4</xdr:row>
      <xdr:rowOff>9525</xdr:rowOff>
    </xdr:from>
    <xdr:to>
      <xdr:col>15</xdr:col>
      <xdr:colOff>105253</xdr:colOff>
      <xdr:row>8</xdr:row>
      <xdr:rowOff>140153</xdr:rowOff>
    </xdr:to>
    <xdr:pic>
      <xdr:nvPicPr>
        <xdr:cNvPr id="11" name="Picture 10">
          <a:extLst>
            <a:ext uri="{FF2B5EF4-FFF2-40B4-BE49-F238E27FC236}">
              <a16:creationId xmlns:a16="http://schemas.microsoft.com/office/drawing/2014/main" id="{BF93F8DD-F678-AE41-8E72-C36BAA54563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509" b="15294"/>
        <a:stretch/>
      </xdr:blipFill>
      <xdr:spPr bwMode="auto">
        <a:xfrm>
          <a:off x="7981497" y="771525"/>
          <a:ext cx="2604431" cy="89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134258</xdr:rowOff>
    </xdr:from>
    <xdr:to>
      <xdr:col>4</xdr:col>
      <xdr:colOff>968</xdr:colOff>
      <xdr:row>9</xdr:row>
      <xdr:rowOff>28576</xdr:rowOff>
    </xdr:to>
    <xdr:pic>
      <xdr:nvPicPr>
        <xdr:cNvPr id="12" name="Picture 11">
          <a:extLst>
            <a:ext uri="{FF2B5EF4-FFF2-40B4-BE49-F238E27FC236}">
              <a16:creationId xmlns:a16="http://schemas.microsoft.com/office/drawing/2014/main" id="{DE9A79BB-DF87-E44D-AAD0-E66C2E2549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8500" y="515258"/>
          <a:ext cx="2049403" cy="1224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12</xdr:row>
      <xdr:rowOff>304800</xdr:rowOff>
    </xdr:to>
    <xdr:sp macro="" textlink="">
      <xdr:nvSpPr>
        <xdr:cNvPr id="5" name="imgpreview" descr="https://hub.wrap.org.uk/document/image?i=2535973&amp;v=1">
          <a:extLst>
            <a:ext uri="{FF2B5EF4-FFF2-40B4-BE49-F238E27FC236}">
              <a16:creationId xmlns:a16="http://schemas.microsoft.com/office/drawing/2014/main" id="{319C8801-0B2E-4618-A005-57D731DFF464}"/>
            </a:ext>
          </a:extLst>
        </xdr:cNvPr>
        <xdr:cNvSpPr>
          <a:spLocks noChangeAspect="1" noChangeArrowheads="1"/>
        </xdr:cNvSpPr>
      </xdr:nvSpPr>
      <xdr:spPr bwMode="auto">
        <a:xfrm>
          <a:off x="10191750" y="313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497417</xdr:colOff>
      <xdr:row>29</xdr:row>
      <xdr:rowOff>152400</xdr:rowOff>
    </xdr:from>
    <xdr:to>
      <xdr:col>12</xdr:col>
      <xdr:colOff>560917</xdr:colOff>
      <xdr:row>44</xdr:row>
      <xdr:rowOff>95250</xdr:rowOff>
    </xdr:to>
    <xdr:graphicFrame macro="">
      <xdr:nvGraphicFramePr>
        <xdr:cNvPr id="3" name="Chart 2">
          <a:extLst>
            <a:ext uri="{FF2B5EF4-FFF2-40B4-BE49-F238E27FC236}">
              <a16:creationId xmlns:a16="http://schemas.microsoft.com/office/drawing/2014/main" id="{FDDE31A4-DC47-4C3C-B64A-6D5EBD7BF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1530701</xdr:colOff>
      <xdr:row>2</xdr:row>
      <xdr:rowOff>140154</xdr:rowOff>
    </xdr:from>
    <xdr:to>
      <xdr:col>5</xdr:col>
      <xdr:colOff>637015</xdr:colOff>
      <xdr:row>7</xdr:row>
      <xdr:rowOff>107183</xdr:rowOff>
    </xdr:to>
    <xdr:pic>
      <xdr:nvPicPr>
        <xdr:cNvPr id="9" name="Picture 8" descr="World Resources Institute - Wikipedia">
          <a:extLst>
            <a:ext uri="{FF2B5EF4-FFF2-40B4-BE49-F238E27FC236}">
              <a16:creationId xmlns:a16="http://schemas.microsoft.com/office/drawing/2014/main" id="{9828E7BE-A575-5749-BFAD-33FEF0D348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6558" y="539297"/>
          <a:ext cx="3097743" cy="958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523775</xdr:colOff>
      <xdr:row>3</xdr:row>
      <xdr:rowOff>94997</xdr:rowOff>
    </xdr:from>
    <xdr:to>
      <xdr:col>9</xdr:col>
      <xdr:colOff>30112</xdr:colOff>
      <xdr:row>8</xdr:row>
      <xdr:rowOff>3023</xdr:rowOff>
    </xdr:to>
    <xdr:pic>
      <xdr:nvPicPr>
        <xdr:cNvPr id="10" name="Picture 9">
          <a:extLst>
            <a:ext uri="{FF2B5EF4-FFF2-40B4-BE49-F238E27FC236}">
              <a16:creationId xmlns:a16="http://schemas.microsoft.com/office/drawing/2014/main" id="{6D8654C3-D5A9-3144-9ECC-D8CA09AD3662}"/>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14003918" y="693711"/>
          <a:ext cx="2602415" cy="905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36286</xdr:rowOff>
    </xdr:from>
    <xdr:to>
      <xdr:col>1</xdr:col>
      <xdr:colOff>2049403</xdr:colOff>
      <xdr:row>8</xdr:row>
      <xdr:rowOff>75596</xdr:rowOff>
    </xdr:to>
    <xdr:pic>
      <xdr:nvPicPr>
        <xdr:cNvPr id="11" name="Picture 10">
          <a:extLst>
            <a:ext uri="{FF2B5EF4-FFF2-40B4-BE49-F238E27FC236}">
              <a16:creationId xmlns:a16="http://schemas.microsoft.com/office/drawing/2014/main" id="{A258601A-8432-EB4D-B875-525948BE0C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7571" y="435429"/>
          <a:ext cx="2049403" cy="12367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12</xdr:row>
      <xdr:rowOff>304800</xdr:rowOff>
    </xdr:to>
    <xdr:sp macro="" textlink="">
      <xdr:nvSpPr>
        <xdr:cNvPr id="3" name="imgpreview" descr="https://hub.wrap.org.uk/document/image?i=2535973&amp;v=1">
          <a:extLst>
            <a:ext uri="{FF2B5EF4-FFF2-40B4-BE49-F238E27FC236}">
              <a16:creationId xmlns:a16="http://schemas.microsoft.com/office/drawing/2014/main" id="{D56121BE-DE3D-46EC-9454-23A6CCF20144}"/>
            </a:ext>
          </a:extLst>
        </xdr:cNvPr>
        <xdr:cNvSpPr>
          <a:spLocks noChangeAspect="1" noChangeArrowheads="1"/>
        </xdr:cNvSpPr>
      </xdr:nvSpPr>
      <xdr:spPr bwMode="auto">
        <a:xfrm>
          <a:off x="14478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656167</xdr:colOff>
      <xdr:row>28</xdr:row>
      <xdr:rowOff>131234</xdr:rowOff>
    </xdr:from>
    <xdr:to>
      <xdr:col>12</xdr:col>
      <xdr:colOff>21167</xdr:colOff>
      <xdr:row>37</xdr:row>
      <xdr:rowOff>165101</xdr:rowOff>
    </xdr:to>
    <xdr:graphicFrame macro="">
      <xdr:nvGraphicFramePr>
        <xdr:cNvPr id="8" name="Chart 7">
          <a:extLst>
            <a:ext uri="{FF2B5EF4-FFF2-40B4-BE49-F238E27FC236}">
              <a16:creationId xmlns:a16="http://schemas.microsoft.com/office/drawing/2014/main" id="{741BC885-2B29-404B-A80E-6461A346C5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1530701</xdr:colOff>
      <xdr:row>2</xdr:row>
      <xdr:rowOff>194581</xdr:rowOff>
    </xdr:from>
    <xdr:to>
      <xdr:col>5</xdr:col>
      <xdr:colOff>637015</xdr:colOff>
      <xdr:row>7</xdr:row>
      <xdr:rowOff>155260</xdr:rowOff>
    </xdr:to>
    <xdr:pic>
      <xdr:nvPicPr>
        <xdr:cNvPr id="9" name="Picture 8" descr="World Resources Institute - Wikipedia">
          <a:extLst>
            <a:ext uri="{FF2B5EF4-FFF2-40B4-BE49-F238E27FC236}">
              <a16:creationId xmlns:a16="http://schemas.microsoft.com/office/drawing/2014/main" id="{EEA44A26-0ED8-F242-A6E2-04AD80624D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6558" y="593724"/>
          <a:ext cx="3097743" cy="958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523775</xdr:colOff>
      <xdr:row>3</xdr:row>
      <xdr:rowOff>149424</xdr:rowOff>
    </xdr:from>
    <xdr:to>
      <xdr:col>9</xdr:col>
      <xdr:colOff>30112</xdr:colOff>
      <xdr:row>8</xdr:row>
      <xdr:rowOff>57450</xdr:rowOff>
    </xdr:to>
    <xdr:pic>
      <xdr:nvPicPr>
        <xdr:cNvPr id="10" name="Picture 9">
          <a:extLst>
            <a:ext uri="{FF2B5EF4-FFF2-40B4-BE49-F238E27FC236}">
              <a16:creationId xmlns:a16="http://schemas.microsoft.com/office/drawing/2014/main" id="{35287379-92E0-0C43-9ABD-40940DCD099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14003918" y="748138"/>
          <a:ext cx="2602415" cy="905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90713</xdr:rowOff>
    </xdr:from>
    <xdr:to>
      <xdr:col>1</xdr:col>
      <xdr:colOff>2049403</xdr:colOff>
      <xdr:row>8</xdr:row>
      <xdr:rowOff>123673</xdr:rowOff>
    </xdr:to>
    <xdr:pic>
      <xdr:nvPicPr>
        <xdr:cNvPr id="11" name="Picture 10">
          <a:extLst>
            <a:ext uri="{FF2B5EF4-FFF2-40B4-BE49-F238E27FC236}">
              <a16:creationId xmlns:a16="http://schemas.microsoft.com/office/drawing/2014/main" id="{6B349762-4428-9D49-8833-E728BE3ABD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7571" y="489856"/>
          <a:ext cx="2049403" cy="1236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ndrew.boulding@wrap.org.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cec.org/flwm/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6B04-C0BC-4B51-80B8-863A42EBA673}">
  <sheetPr codeName="Hoja1"/>
  <dimension ref="B11:H51"/>
  <sheetViews>
    <sheetView zoomScale="80" zoomScaleNormal="80" workbookViewId="0">
      <selection activeCell="B33" sqref="B33"/>
    </sheetView>
  </sheetViews>
  <sheetFormatPr defaultColWidth="9.109375" defaultRowHeight="14.4" x14ac:dyDescent="0.3"/>
  <cols>
    <col min="1" max="1" width="9.109375" style="1"/>
    <col min="2" max="2" width="33.109375" style="1" bestFit="1" customWidth="1"/>
    <col min="3" max="3" width="59.77734375" style="1" bestFit="1" customWidth="1"/>
    <col min="4" max="4" width="25.44140625" style="1" customWidth="1"/>
    <col min="5" max="5" width="16.109375" style="1" customWidth="1"/>
    <col min="6" max="16384" width="9.109375" style="1"/>
  </cols>
  <sheetData>
    <row r="11" spans="2:8" ht="15" thickBot="1" x14ac:dyDescent="0.35">
      <c r="B11" s="15"/>
      <c r="C11" s="15"/>
      <c r="D11" s="15"/>
      <c r="E11" s="15"/>
      <c r="H11"/>
    </row>
    <row r="12" spans="2:8" x14ac:dyDescent="0.3">
      <c r="B12" s="16"/>
      <c r="C12" s="3"/>
      <c r="D12" s="3"/>
      <c r="E12" s="3"/>
    </row>
    <row r="13" spans="2:8" ht="21" x14ac:dyDescent="0.4">
      <c r="B13" s="17" t="s">
        <v>0</v>
      </c>
      <c r="C13" s="3"/>
      <c r="D13" s="3"/>
      <c r="E13" s="3"/>
    </row>
    <row r="14" spans="2:8" x14ac:dyDescent="0.3">
      <c r="B14" s="2"/>
      <c r="C14" s="3"/>
      <c r="D14" s="3"/>
      <c r="E14" s="3"/>
    </row>
    <row r="15" spans="2:8" x14ac:dyDescent="0.3">
      <c r="B15" s="4" t="s">
        <v>1</v>
      </c>
      <c r="C15" s="78" t="s">
        <v>19</v>
      </c>
      <c r="D15" s="78"/>
      <c r="E15" s="78"/>
      <c r="F15"/>
    </row>
    <row r="16" spans="2:8" x14ac:dyDescent="0.3">
      <c r="B16" s="2"/>
      <c r="C16" s="3"/>
      <c r="D16" s="20"/>
      <c r="E16" s="3"/>
    </row>
    <row r="17" spans="2:7" x14ac:dyDescent="0.3">
      <c r="B17" s="2" t="s">
        <v>2</v>
      </c>
      <c r="C17" s="5" t="s">
        <v>18</v>
      </c>
      <c r="D17" s="3"/>
      <c r="E17" s="3"/>
      <c r="G17"/>
    </row>
    <row r="18" spans="2:7" x14ac:dyDescent="0.3">
      <c r="B18" s="2" t="s">
        <v>3</v>
      </c>
      <c r="C18" s="3" t="s">
        <v>20</v>
      </c>
      <c r="D18" s="3"/>
      <c r="E18" s="3"/>
    </row>
    <row r="19" spans="2:7" x14ac:dyDescent="0.3">
      <c r="B19" s="2" t="s">
        <v>4</v>
      </c>
      <c r="C19" s="3" t="s">
        <v>5</v>
      </c>
      <c r="D19" s="3"/>
      <c r="E19" s="3"/>
    </row>
    <row r="20" spans="2:7" x14ac:dyDescent="0.3">
      <c r="B20" s="2" t="s">
        <v>6</v>
      </c>
      <c r="C20" s="6">
        <v>44103</v>
      </c>
      <c r="D20" s="3"/>
      <c r="E20" s="3"/>
    </row>
    <row r="21" spans="2:7" x14ac:dyDescent="0.3">
      <c r="B21" s="2"/>
      <c r="C21" s="3"/>
      <c r="D21" s="3"/>
      <c r="E21" s="21"/>
    </row>
    <row r="22" spans="2:7" x14ac:dyDescent="0.3">
      <c r="B22" s="2" t="s">
        <v>7</v>
      </c>
      <c r="C22" s="3" t="s">
        <v>8</v>
      </c>
      <c r="D22" s="3"/>
      <c r="E22" s="3"/>
    </row>
    <row r="23" spans="2:7" x14ac:dyDescent="0.3">
      <c r="B23" s="2"/>
      <c r="C23" s="3" t="s">
        <v>9</v>
      </c>
      <c r="D23" s="3"/>
      <c r="E23" s="3"/>
    </row>
    <row r="24" spans="2:7" x14ac:dyDescent="0.3">
      <c r="B24" s="2" t="s">
        <v>10</v>
      </c>
      <c r="C24" s="7" t="s">
        <v>11</v>
      </c>
      <c r="D24" s="3"/>
      <c r="E24" s="3"/>
    </row>
    <row r="25" spans="2:7" x14ac:dyDescent="0.3">
      <c r="B25" s="3"/>
      <c r="C25" s="3"/>
      <c r="D25" s="3"/>
      <c r="E25" s="3"/>
    </row>
    <row r="26" spans="2:7" x14ac:dyDescent="0.3">
      <c r="B26" s="2" t="s">
        <v>12</v>
      </c>
      <c r="C26" s="3" t="s">
        <v>21</v>
      </c>
      <c r="D26" s="3"/>
      <c r="E26" s="3"/>
    </row>
    <row r="27" spans="2:7" x14ac:dyDescent="0.3">
      <c r="B27" s="3"/>
      <c r="C27" s="3"/>
      <c r="D27" s="3"/>
      <c r="E27" s="3"/>
    </row>
    <row r="28" spans="2:7" x14ac:dyDescent="0.3">
      <c r="B28" s="2" t="s">
        <v>13</v>
      </c>
      <c r="C28" s="3"/>
      <c r="D28" s="3"/>
      <c r="E28" s="3"/>
    </row>
    <row r="29" spans="2:7" x14ac:dyDescent="0.3">
      <c r="B29" s="2"/>
      <c r="C29" s="3"/>
      <c r="D29" s="3"/>
      <c r="E29" s="3"/>
    </row>
    <row r="30" spans="2:7" ht="18.75" customHeight="1" x14ac:dyDescent="0.3">
      <c r="B30" s="18" t="s">
        <v>6</v>
      </c>
      <c r="C30" s="19" t="s">
        <v>4</v>
      </c>
      <c r="D30" s="19" t="s">
        <v>14</v>
      </c>
      <c r="E30" s="19" t="s">
        <v>15</v>
      </c>
    </row>
    <row r="31" spans="2:7" x14ac:dyDescent="0.3">
      <c r="B31" s="8">
        <v>44103</v>
      </c>
      <c r="C31" s="9" t="s">
        <v>5</v>
      </c>
      <c r="D31" s="10" t="s">
        <v>16</v>
      </c>
      <c r="E31" s="11" t="s">
        <v>17</v>
      </c>
    </row>
    <row r="32" spans="2:7" x14ac:dyDescent="0.3">
      <c r="B32" s="8">
        <v>44106</v>
      </c>
      <c r="C32" s="9" t="s">
        <v>23</v>
      </c>
      <c r="D32" s="11" t="s">
        <v>24</v>
      </c>
      <c r="E32" s="11" t="s">
        <v>17</v>
      </c>
    </row>
    <row r="33" spans="2:5" x14ac:dyDescent="0.3">
      <c r="B33" s="8"/>
      <c r="C33" s="9"/>
      <c r="D33" s="12"/>
      <c r="E33" s="11"/>
    </row>
    <row r="34" spans="2:5" x14ac:dyDescent="0.3">
      <c r="B34" s="8"/>
      <c r="C34" s="9"/>
      <c r="D34" s="12"/>
      <c r="E34" s="11"/>
    </row>
    <row r="35" spans="2:5" ht="63" customHeight="1" x14ac:dyDescent="0.3">
      <c r="B35" s="8"/>
      <c r="C35" s="9"/>
      <c r="D35" s="13"/>
      <c r="E35" s="11"/>
    </row>
    <row r="36" spans="2:5" x14ac:dyDescent="0.3">
      <c r="B36" s="14"/>
      <c r="C36" s="9"/>
      <c r="D36" s="11"/>
      <c r="E36" s="11"/>
    </row>
    <row r="37" spans="2:5" x14ac:dyDescent="0.3">
      <c r="B37" s="14"/>
      <c r="C37" s="9"/>
      <c r="D37" s="11"/>
      <c r="E37" s="11"/>
    </row>
    <row r="38" spans="2:5" x14ac:dyDescent="0.3">
      <c r="B38" s="14"/>
      <c r="C38" s="9"/>
      <c r="D38" s="11"/>
      <c r="E38" s="11"/>
    </row>
    <row r="39" spans="2:5" x14ac:dyDescent="0.3">
      <c r="B39" s="14"/>
      <c r="C39" s="9"/>
      <c r="D39" s="11"/>
      <c r="E39" s="11"/>
    </row>
    <row r="40" spans="2:5" x14ac:dyDescent="0.3">
      <c r="B40" s="14"/>
      <c r="C40" s="9"/>
      <c r="D40" s="11"/>
      <c r="E40" s="11"/>
    </row>
    <row r="41" spans="2:5" x14ac:dyDescent="0.3">
      <c r="B41" s="14"/>
      <c r="C41" s="9"/>
      <c r="D41" s="11"/>
      <c r="E41" s="11"/>
    </row>
    <row r="42" spans="2:5" x14ac:dyDescent="0.3">
      <c r="B42" s="14"/>
      <c r="C42" s="9"/>
      <c r="D42" s="11"/>
      <c r="E42" s="11"/>
    </row>
    <row r="43" spans="2:5" x14ac:dyDescent="0.3">
      <c r="B43" s="14"/>
      <c r="C43" s="9"/>
      <c r="D43" s="11"/>
      <c r="E43" s="11"/>
    </row>
    <row r="44" spans="2:5" x14ac:dyDescent="0.3">
      <c r="B44" s="14"/>
      <c r="C44" s="9"/>
      <c r="D44" s="11"/>
      <c r="E44" s="11"/>
    </row>
    <row r="45" spans="2:5" x14ac:dyDescent="0.3">
      <c r="B45" s="14"/>
      <c r="C45" s="9"/>
      <c r="D45" s="11"/>
      <c r="E45" s="11"/>
    </row>
    <row r="46" spans="2:5" x14ac:dyDescent="0.3">
      <c r="B46" s="14"/>
      <c r="C46" s="9"/>
      <c r="D46" s="11"/>
      <c r="E46" s="11"/>
    </row>
    <row r="47" spans="2:5" x14ac:dyDescent="0.3">
      <c r="B47" s="14"/>
      <c r="C47" s="9"/>
      <c r="D47" s="11"/>
      <c r="E47" s="11"/>
    </row>
    <row r="48" spans="2:5" x14ac:dyDescent="0.3">
      <c r="B48" s="14"/>
      <c r="C48" s="9"/>
      <c r="D48" s="11"/>
      <c r="E48" s="11"/>
    </row>
    <row r="49" spans="2:5" x14ac:dyDescent="0.3">
      <c r="B49" s="14"/>
      <c r="C49" s="9"/>
      <c r="D49" s="11"/>
      <c r="E49" s="11"/>
    </row>
    <row r="50" spans="2:5" x14ac:dyDescent="0.3">
      <c r="B50" s="2"/>
      <c r="C50" s="3"/>
      <c r="D50" s="3"/>
      <c r="E50" s="3"/>
    </row>
    <row r="51" spans="2:5" x14ac:dyDescent="0.3">
      <c r="B51" s="2"/>
      <c r="C51" s="3"/>
      <c r="D51" s="3"/>
      <c r="E51" s="3"/>
    </row>
  </sheetData>
  <mergeCells count="1">
    <mergeCell ref="C15:E15"/>
  </mergeCells>
  <hyperlinks>
    <hyperlink ref="C24" r:id="rId1" xr:uid="{5AFACEB0-8787-4582-9FCC-65712B7218B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021B-B306-4037-8256-5EB868073CF9}">
  <sheetPr codeName="Hoja2">
    <pageSetUpPr autoPageBreaks="0"/>
  </sheetPr>
  <dimension ref="B11:O32"/>
  <sheetViews>
    <sheetView topLeftCell="A7" zoomScale="85" zoomScaleNormal="85" workbookViewId="0">
      <selection activeCell="V23" sqref="V23"/>
    </sheetView>
  </sheetViews>
  <sheetFormatPr defaultColWidth="9.109375" defaultRowHeight="14.4" x14ac:dyDescent="0.3"/>
  <cols>
    <col min="1" max="16384" width="9.109375" style="1"/>
  </cols>
  <sheetData>
    <row r="11" spans="2:15" ht="15" thickBot="1" x14ac:dyDescent="0.35">
      <c r="B11" s="15"/>
      <c r="C11" s="15"/>
      <c r="D11" s="15"/>
      <c r="E11" s="15"/>
      <c r="F11" s="15"/>
      <c r="G11" s="15"/>
      <c r="H11" s="15"/>
      <c r="I11" s="15"/>
      <c r="J11" s="15"/>
      <c r="K11" s="15"/>
      <c r="L11" s="15"/>
      <c r="M11" s="15"/>
      <c r="N11" s="15"/>
      <c r="O11" s="15"/>
    </row>
    <row r="12" spans="2:15" x14ac:dyDescent="0.3">
      <c r="B12" s="16"/>
      <c r="C12" s="3"/>
      <c r="D12" s="3"/>
      <c r="E12" s="3"/>
    </row>
    <row r="13" spans="2:15" ht="23.25" customHeight="1" x14ac:dyDescent="0.6">
      <c r="B13" s="81" t="s">
        <v>27</v>
      </c>
      <c r="C13" s="81"/>
      <c r="D13" s="81"/>
      <c r="E13" s="81"/>
      <c r="F13" s="81"/>
      <c r="G13" s="81"/>
      <c r="H13" s="81"/>
      <c r="I13" s="81"/>
      <c r="J13" s="81"/>
      <c r="K13" s="81"/>
      <c r="L13" s="81"/>
      <c r="M13" s="81"/>
      <c r="N13" s="81"/>
      <c r="O13" s="81"/>
    </row>
    <row r="14" spans="2:15" ht="12" customHeight="1" thickBot="1" x14ac:dyDescent="0.35">
      <c r="B14" s="15"/>
      <c r="C14" s="15"/>
      <c r="D14" s="15"/>
      <c r="E14" s="15"/>
      <c r="F14" s="15"/>
      <c r="G14" s="15"/>
      <c r="H14" s="15"/>
      <c r="I14" s="15"/>
      <c r="J14" s="15"/>
      <c r="K14" s="15"/>
      <c r="L14" s="15"/>
      <c r="M14" s="15"/>
      <c r="N14" s="15"/>
      <c r="O14" s="15"/>
    </row>
    <row r="15" spans="2:15" x14ac:dyDescent="0.3">
      <c r="B15" s="16"/>
      <c r="C15" s="3"/>
      <c r="D15" s="3"/>
      <c r="E15" s="3"/>
    </row>
    <row r="16" spans="2:15" ht="15" customHeight="1" x14ac:dyDescent="0.3">
      <c r="B16" s="82" t="s">
        <v>60</v>
      </c>
      <c r="C16" s="82"/>
      <c r="D16" s="82"/>
      <c r="E16" s="82"/>
      <c r="F16" s="82"/>
      <c r="G16" s="82"/>
      <c r="H16" s="82"/>
      <c r="I16" s="82"/>
      <c r="J16" s="82"/>
      <c r="K16" s="82"/>
      <c r="L16" s="82"/>
      <c r="M16" s="82"/>
      <c r="N16" s="82"/>
      <c r="O16" s="82"/>
    </row>
    <row r="17" spans="2:15" ht="80.25" customHeight="1" x14ac:dyDescent="0.3">
      <c r="B17" s="82"/>
      <c r="C17" s="82"/>
      <c r="D17" s="82"/>
      <c r="E17" s="82"/>
      <c r="F17" s="82"/>
      <c r="G17" s="82"/>
      <c r="H17" s="82"/>
      <c r="I17" s="82"/>
      <c r="J17" s="82"/>
      <c r="K17" s="82"/>
      <c r="L17" s="82"/>
      <c r="M17" s="82"/>
      <c r="N17" s="82"/>
      <c r="O17" s="82"/>
    </row>
    <row r="18" spans="2:15" ht="14.25" customHeight="1" x14ac:dyDescent="0.3">
      <c r="B18" s="23"/>
      <c r="C18" s="23"/>
      <c r="D18" s="23"/>
      <c r="E18" s="23"/>
      <c r="F18" s="23"/>
      <c r="G18" s="23"/>
      <c r="H18" s="23"/>
      <c r="I18" s="23"/>
      <c r="J18" s="23"/>
      <c r="K18" s="23"/>
      <c r="L18" s="23"/>
      <c r="M18" s="23"/>
      <c r="N18" s="23"/>
      <c r="O18" s="23"/>
    </row>
    <row r="19" spans="2:15" ht="75.75" customHeight="1" x14ac:dyDescent="0.3">
      <c r="B19" s="82" t="s">
        <v>61</v>
      </c>
      <c r="C19" s="82"/>
      <c r="D19" s="82"/>
      <c r="E19" s="82"/>
      <c r="F19" s="82"/>
      <c r="G19" s="82"/>
      <c r="H19" s="82"/>
      <c r="I19" s="82"/>
      <c r="J19" s="82"/>
      <c r="K19" s="82"/>
      <c r="L19" s="82"/>
      <c r="M19" s="82"/>
      <c r="N19" s="82"/>
      <c r="O19" s="82"/>
    </row>
    <row r="20" spans="2:15" x14ac:dyDescent="0.3">
      <c r="B20" s="24"/>
      <c r="C20" s="24"/>
      <c r="D20" s="24"/>
      <c r="E20" s="24"/>
      <c r="F20" s="24"/>
      <c r="G20" s="24"/>
      <c r="H20" s="24"/>
      <c r="I20" s="24"/>
      <c r="J20" s="24"/>
      <c r="K20" s="24"/>
      <c r="L20" s="24"/>
      <c r="M20" s="24"/>
      <c r="N20" s="24"/>
      <c r="O20" s="24"/>
    </row>
    <row r="21" spans="2:15" ht="52.05" customHeight="1" x14ac:dyDescent="0.3">
      <c r="B21" s="82" t="s">
        <v>62</v>
      </c>
      <c r="C21" s="82"/>
      <c r="D21" s="82"/>
      <c r="E21" s="82"/>
      <c r="F21" s="82"/>
      <c r="G21" s="82"/>
      <c r="H21" s="82"/>
      <c r="I21" s="82"/>
      <c r="J21" s="82"/>
      <c r="K21" s="82"/>
      <c r="L21" s="82"/>
      <c r="M21" s="82"/>
      <c r="N21" s="82"/>
      <c r="O21" s="82"/>
    </row>
    <row r="22" spans="2:15" x14ac:dyDescent="0.3">
      <c r="B22" s="25" t="s">
        <v>28</v>
      </c>
    </row>
    <row r="23" spans="2:15" ht="32.25" customHeight="1" x14ac:dyDescent="0.3">
      <c r="B23" s="83" t="s">
        <v>63</v>
      </c>
      <c r="C23" s="83"/>
      <c r="D23" s="83"/>
      <c r="E23" s="83"/>
      <c r="F23" s="83"/>
      <c r="G23" s="83"/>
      <c r="H23" s="83"/>
      <c r="I23" s="83"/>
      <c r="J23" s="83"/>
      <c r="K23" s="83"/>
      <c r="L23" s="83"/>
      <c r="M23" s="83"/>
      <c r="N23" s="83"/>
      <c r="O23" s="83"/>
    </row>
    <row r="24" spans="2:15" ht="23.55" customHeight="1" x14ac:dyDescent="0.3"/>
    <row r="25" spans="2:15" x14ac:dyDescent="0.3">
      <c r="B25" s="25" t="s">
        <v>29</v>
      </c>
    </row>
    <row r="26" spans="2:15" ht="121.5" customHeight="1" x14ac:dyDescent="0.3">
      <c r="B26" s="79" t="s">
        <v>77</v>
      </c>
      <c r="C26" s="79"/>
      <c r="D26" s="79"/>
      <c r="E26" s="79"/>
      <c r="F26" s="79"/>
      <c r="G26" s="79"/>
      <c r="H26" s="79"/>
      <c r="I26" s="79"/>
      <c r="J26" s="79"/>
      <c r="K26" s="79"/>
      <c r="L26" s="79"/>
      <c r="M26" s="79"/>
      <c r="N26" s="79"/>
      <c r="O26" s="79"/>
    </row>
    <row r="27" spans="2:15" hidden="1" x14ac:dyDescent="0.3"/>
    <row r="28" spans="2:15" x14ac:dyDescent="0.3">
      <c r="B28" s="25" t="s">
        <v>83</v>
      </c>
    </row>
    <row r="29" spans="2:15" ht="99" customHeight="1" x14ac:dyDescent="0.3">
      <c r="B29" s="79" t="s">
        <v>78</v>
      </c>
      <c r="C29" s="79"/>
      <c r="D29" s="79"/>
      <c r="E29" s="79"/>
      <c r="F29" s="79"/>
      <c r="G29" s="79"/>
      <c r="H29" s="79"/>
      <c r="I29" s="79"/>
      <c r="J29" s="79"/>
      <c r="K29" s="79"/>
      <c r="L29" s="79"/>
      <c r="M29" s="79"/>
      <c r="N29" s="79"/>
      <c r="O29" s="79"/>
    </row>
    <row r="30" spans="2:15" x14ac:dyDescent="0.3">
      <c r="B30" s="26"/>
      <c r="C30" s="26"/>
      <c r="D30" s="26"/>
      <c r="E30" s="26"/>
      <c r="F30" s="26"/>
      <c r="G30" s="26"/>
      <c r="H30" s="26"/>
      <c r="I30" s="26"/>
      <c r="J30" s="26"/>
      <c r="K30" s="26"/>
      <c r="L30" s="26"/>
      <c r="M30" s="26"/>
      <c r="N30" s="26"/>
      <c r="O30" s="26"/>
    </row>
    <row r="31" spans="2:15" ht="31.5" customHeight="1" x14ac:dyDescent="0.3">
      <c r="B31" s="80" t="s">
        <v>79</v>
      </c>
      <c r="C31" s="80"/>
      <c r="D31" s="80"/>
      <c r="E31" s="80"/>
      <c r="F31" s="80"/>
      <c r="G31" s="80"/>
      <c r="H31" s="80"/>
      <c r="I31" s="80"/>
      <c r="J31" s="80"/>
      <c r="K31" s="80"/>
      <c r="L31" s="80"/>
      <c r="M31" s="80"/>
      <c r="N31" s="80"/>
      <c r="O31" s="80"/>
    </row>
    <row r="32" spans="2:15" x14ac:dyDescent="0.3">
      <c r="B32" s="33" t="s">
        <v>91</v>
      </c>
      <c r="G32" s="32" t="s">
        <v>96</v>
      </c>
    </row>
  </sheetData>
  <mergeCells count="8">
    <mergeCell ref="B29:O29"/>
    <mergeCell ref="B31:O31"/>
    <mergeCell ref="B13:O13"/>
    <mergeCell ref="B16:O17"/>
    <mergeCell ref="B19:O19"/>
    <mergeCell ref="B23:O23"/>
    <mergeCell ref="B26:O26"/>
    <mergeCell ref="B21:O21"/>
  </mergeCells>
  <hyperlinks>
    <hyperlink ref="G32" r:id="rId1" xr:uid="{5C91963A-3707-4331-B61A-CE3282B26E7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391F-4E7A-446A-BD35-62A7AC45AB41}">
  <sheetPr codeName="Sheet1"/>
  <dimension ref="A2:S80"/>
  <sheetViews>
    <sheetView topLeftCell="A13" zoomScale="85" zoomScaleNormal="85" workbookViewId="0">
      <selection activeCell="D50" sqref="D50:D51"/>
    </sheetView>
  </sheetViews>
  <sheetFormatPr defaultColWidth="9.109375" defaultRowHeight="14.4" x14ac:dyDescent="0.3"/>
  <cols>
    <col min="1" max="1" width="9.109375" style="1"/>
    <col min="2" max="2" width="34.33203125" style="1" customWidth="1"/>
    <col min="3" max="3" width="26.109375" style="1" customWidth="1"/>
    <col min="4" max="4" width="23" style="1" customWidth="1"/>
    <col min="5" max="6" width="29.33203125" style="1" customWidth="1"/>
    <col min="7" max="7" width="25.44140625" style="1" customWidth="1"/>
    <col min="8" max="8" width="22.33203125" style="1" customWidth="1"/>
    <col min="9" max="9" width="18.33203125" style="1" customWidth="1"/>
    <col min="10" max="10" width="22.109375" style="1" customWidth="1"/>
    <col min="11" max="11" width="23" style="1" customWidth="1"/>
    <col min="12" max="12" width="14.44140625" style="1" customWidth="1"/>
    <col min="13" max="14" width="9.109375" style="1"/>
    <col min="15" max="15" width="9.77734375" style="1" customWidth="1"/>
    <col min="16" max="16" width="9.109375" style="1"/>
    <col min="17" max="17" width="9.109375" style="1" customWidth="1"/>
    <col min="18" max="19" width="9.109375" style="1" hidden="1" customWidth="1"/>
    <col min="20" max="20" width="9.109375" style="1" customWidth="1"/>
    <col min="21" max="16384" width="9.109375" style="1"/>
  </cols>
  <sheetData>
    <row r="2" spans="2:19" x14ac:dyDescent="0.3">
      <c r="S2" s="31" t="s">
        <v>75</v>
      </c>
    </row>
    <row r="3" spans="2:19" x14ac:dyDescent="0.3">
      <c r="S3" s="31" t="s">
        <v>70</v>
      </c>
    </row>
    <row r="4" spans="2:19" x14ac:dyDescent="0.3">
      <c r="S4" s="31" t="s">
        <v>59</v>
      </c>
    </row>
    <row r="5" spans="2:19" x14ac:dyDescent="0.3">
      <c r="S5" s="31" t="s">
        <v>58</v>
      </c>
    </row>
    <row r="6" spans="2:19" x14ac:dyDescent="0.3">
      <c r="S6" s="31" t="s">
        <v>71</v>
      </c>
    </row>
    <row r="7" spans="2:19" x14ac:dyDescent="0.3">
      <c r="S7" s="31" t="s">
        <v>72</v>
      </c>
    </row>
    <row r="8" spans="2:19" x14ac:dyDescent="0.3">
      <c r="S8" s="31" t="s">
        <v>73</v>
      </c>
    </row>
    <row r="9" spans="2:19" x14ac:dyDescent="0.3">
      <c r="S9" s="31" t="s">
        <v>74</v>
      </c>
    </row>
    <row r="10" spans="2:19" x14ac:dyDescent="0.3">
      <c r="S10" s="31" t="s">
        <v>76</v>
      </c>
    </row>
    <row r="11" spans="2:19" ht="15" thickBot="1" x14ac:dyDescent="0.35">
      <c r="B11" s="15"/>
      <c r="C11" s="15"/>
      <c r="D11" s="15"/>
      <c r="E11" s="15"/>
      <c r="F11" s="15"/>
      <c r="G11" s="15"/>
      <c r="H11" s="15"/>
      <c r="I11" s="15"/>
      <c r="K11"/>
    </row>
    <row r="12" spans="2:19" x14ac:dyDescent="0.3">
      <c r="B12" s="16"/>
      <c r="C12" s="16"/>
      <c r="D12" s="16"/>
      <c r="E12" s="3"/>
      <c r="F12" s="3"/>
      <c r="G12" s="3"/>
      <c r="H12" s="3"/>
      <c r="S12" s="31" t="s">
        <v>38</v>
      </c>
    </row>
    <row r="13" spans="2:19" ht="68.25" customHeight="1" x14ac:dyDescent="0.6">
      <c r="B13" s="103" t="s">
        <v>30</v>
      </c>
      <c r="C13" s="103"/>
      <c r="D13" s="103"/>
      <c r="E13" s="103"/>
      <c r="F13" s="103"/>
      <c r="G13" s="103"/>
      <c r="H13" s="103"/>
      <c r="I13" s="103"/>
      <c r="S13" s="31" t="s">
        <v>57</v>
      </c>
    </row>
    <row r="14" spans="2:19" ht="15" thickBot="1" x14ac:dyDescent="0.35">
      <c r="B14" s="15"/>
      <c r="C14" s="15"/>
      <c r="D14" s="15"/>
      <c r="E14" s="15"/>
      <c r="F14" s="15"/>
      <c r="G14" s="15"/>
      <c r="H14" s="15"/>
      <c r="I14" s="15"/>
      <c r="S14" s="31" t="s">
        <v>55</v>
      </c>
    </row>
    <row r="15" spans="2:19" x14ac:dyDescent="0.3">
      <c r="B15" s="16"/>
      <c r="C15" s="16"/>
      <c r="D15" s="16"/>
      <c r="E15" s="3"/>
      <c r="F15" s="3"/>
      <c r="G15" s="3"/>
      <c r="H15" s="3"/>
      <c r="S15" s="31" t="s">
        <v>56</v>
      </c>
    </row>
    <row r="16" spans="2:19" ht="25.8" x14ac:dyDescent="0.5">
      <c r="B16" s="22" t="s">
        <v>46</v>
      </c>
      <c r="C16" s="22"/>
      <c r="D16" s="22"/>
      <c r="E16" s="3"/>
      <c r="F16" s="3"/>
      <c r="G16" s="3"/>
      <c r="H16" s="3"/>
    </row>
    <row r="17" spans="1:18" ht="15.6" x14ac:dyDescent="0.3">
      <c r="B17" s="109" t="s">
        <v>32</v>
      </c>
      <c r="C17" s="110"/>
      <c r="D17" s="110"/>
      <c r="E17" s="111"/>
      <c r="F17" s="113"/>
      <c r="G17" s="113"/>
      <c r="H17" s="113"/>
      <c r="R17" s="31" t="s">
        <v>65</v>
      </c>
    </row>
    <row r="18" spans="1:18" ht="15.6" x14ac:dyDescent="0.3">
      <c r="B18" s="112" t="s">
        <v>80</v>
      </c>
      <c r="C18" s="112"/>
      <c r="D18" s="112"/>
      <c r="E18" s="112"/>
      <c r="F18" s="114"/>
      <c r="G18" s="114"/>
      <c r="H18" s="114"/>
      <c r="R18" s="31" t="s">
        <v>66</v>
      </c>
    </row>
    <row r="19" spans="1:18" x14ac:dyDescent="0.3">
      <c r="B19" s="16"/>
      <c r="C19" s="16"/>
      <c r="D19" s="16"/>
      <c r="E19" s="3"/>
      <c r="F19" s="3"/>
      <c r="G19" s="3"/>
      <c r="R19" s="31"/>
    </row>
    <row r="20" spans="1:18" ht="25.8" x14ac:dyDescent="0.5">
      <c r="A20" s="34"/>
      <c r="B20" s="35" t="s">
        <v>33</v>
      </c>
      <c r="C20" s="35"/>
      <c r="D20" s="35"/>
      <c r="E20" s="36"/>
      <c r="F20" s="36"/>
      <c r="G20" s="36"/>
      <c r="H20" s="34"/>
      <c r="I20" s="34"/>
      <c r="J20" s="34"/>
      <c r="K20" s="34"/>
      <c r="L20" s="34"/>
      <c r="M20" s="34"/>
      <c r="R20" s="31" t="s">
        <v>68</v>
      </c>
    </row>
    <row r="21" spans="1:18" x14ac:dyDescent="0.3">
      <c r="A21" s="34"/>
      <c r="B21" s="37"/>
      <c r="C21" s="37"/>
      <c r="D21" s="37"/>
      <c r="E21" s="36"/>
      <c r="F21" s="36"/>
      <c r="G21" s="36"/>
      <c r="H21" s="34"/>
      <c r="I21" s="34"/>
      <c r="J21" s="34"/>
      <c r="K21" s="34"/>
      <c r="L21" s="34"/>
      <c r="M21" s="34"/>
      <c r="R21" s="31" t="s">
        <v>64</v>
      </c>
    </row>
    <row r="22" spans="1:18" ht="21.75" customHeight="1" x14ac:dyDescent="0.3">
      <c r="A22" s="34"/>
      <c r="B22" s="88" t="s">
        <v>34</v>
      </c>
      <c r="C22" s="88"/>
      <c r="D22" s="88"/>
      <c r="E22" s="88"/>
      <c r="F22" s="108" t="s">
        <v>69</v>
      </c>
      <c r="G22" s="108"/>
      <c r="H22" s="108"/>
      <c r="I22" s="34"/>
      <c r="J22" s="34"/>
      <c r="K22" s="34"/>
      <c r="L22" s="34"/>
      <c r="M22" s="34"/>
      <c r="R22" s="31" t="s">
        <v>67</v>
      </c>
    </row>
    <row r="23" spans="1:18" ht="21" customHeight="1" x14ac:dyDescent="0.3">
      <c r="A23" s="34"/>
      <c r="B23" s="88" t="s">
        <v>35</v>
      </c>
      <c r="C23" s="88"/>
      <c r="D23" s="88"/>
      <c r="E23" s="88"/>
      <c r="F23" s="108"/>
      <c r="G23" s="108"/>
      <c r="H23" s="108"/>
      <c r="I23" s="34"/>
      <c r="J23" s="34"/>
      <c r="K23" s="34"/>
      <c r="L23" s="34"/>
      <c r="M23" s="34"/>
    </row>
    <row r="24" spans="1:18" ht="21" customHeight="1" x14ac:dyDescent="0.3">
      <c r="A24" s="34"/>
      <c r="B24" s="99" t="s">
        <v>36</v>
      </c>
      <c r="C24" s="100"/>
      <c r="D24" s="100"/>
      <c r="E24" s="101"/>
      <c r="F24" s="115" t="s">
        <v>38</v>
      </c>
      <c r="G24" s="116"/>
      <c r="H24" s="117"/>
      <c r="I24" s="34"/>
      <c r="J24" s="34"/>
      <c r="K24" s="34"/>
      <c r="L24" s="34"/>
      <c r="M24" s="34"/>
    </row>
    <row r="25" spans="1:18" ht="21" customHeight="1" x14ac:dyDescent="0.3">
      <c r="A25" s="34"/>
      <c r="B25" s="99" t="s">
        <v>37</v>
      </c>
      <c r="C25" s="100"/>
      <c r="D25" s="100"/>
      <c r="E25" s="101"/>
      <c r="F25" s="108" t="s">
        <v>65</v>
      </c>
      <c r="G25" s="108"/>
      <c r="H25" s="108"/>
      <c r="I25" s="34"/>
      <c r="J25" s="34"/>
      <c r="K25" s="34"/>
      <c r="L25" s="34"/>
      <c r="M25" s="34"/>
    </row>
    <row r="26" spans="1:18" x14ac:dyDescent="0.3">
      <c r="A26" s="34"/>
      <c r="B26" s="34"/>
      <c r="C26" s="34"/>
      <c r="D26" s="34"/>
      <c r="E26" s="34"/>
      <c r="F26" s="34"/>
      <c r="G26" s="34"/>
      <c r="H26" s="34"/>
      <c r="I26" s="34"/>
      <c r="J26" s="34"/>
      <c r="K26" s="34"/>
      <c r="L26" s="34"/>
      <c r="M26" s="34"/>
    </row>
    <row r="27" spans="1:18" ht="25.8" x14ac:dyDescent="0.5">
      <c r="A27" s="34"/>
      <c r="B27" s="35" t="s">
        <v>100</v>
      </c>
      <c r="C27" s="35"/>
      <c r="D27" s="35"/>
      <c r="E27" s="34"/>
      <c r="F27" s="34"/>
      <c r="G27" s="34"/>
      <c r="H27" s="34"/>
      <c r="I27" s="34"/>
      <c r="J27" s="34"/>
      <c r="K27" s="34"/>
      <c r="L27" s="34"/>
      <c r="M27" s="34"/>
    </row>
    <row r="28" spans="1:18" ht="15" thickBot="1" x14ac:dyDescent="0.35">
      <c r="A28" s="34"/>
      <c r="B28" s="34"/>
      <c r="C28" s="34"/>
      <c r="D28" s="34"/>
      <c r="E28" s="34"/>
      <c r="F28" s="34"/>
      <c r="G28" s="34"/>
      <c r="H28" s="34"/>
      <c r="I28" s="34"/>
      <c r="J28" s="34"/>
      <c r="K28" s="34"/>
      <c r="L28" s="34"/>
      <c r="M28" s="34"/>
    </row>
    <row r="29" spans="1:18" ht="54" customHeight="1" x14ac:dyDescent="0.3">
      <c r="A29" s="34"/>
      <c r="B29" s="89" t="s">
        <v>81</v>
      </c>
      <c r="C29" s="91" t="s">
        <v>89</v>
      </c>
      <c r="D29" s="91" t="s">
        <v>45</v>
      </c>
      <c r="E29" s="91" t="s">
        <v>90</v>
      </c>
      <c r="F29" s="91" t="s">
        <v>37</v>
      </c>
      <c r="G29" s="97" t="s">
        <v>84</v>
      </c>
      <c r="H29" s="93" t="s">
        <v>82</v>
      </c>
      <c r="I29" s="34"/>
      <c r="J29" s="34"/>
      <c r="K29" s="34"/>
      <c r="L29" s="34"/>
      <c r="M29" s="34"/>
    </row>
    <row r="30" spans="1:18" ht="72" customHeight="1" x14ac:dyDescent="0.3">
      <c r="A30" s="34"/>
      <c r="B30" s="90"/>
      <c r="C30" s="92"/>
      <c r="D30" s="92"/>
      <c r="E30" s="92"/>
      <c r="F30" s="92"/>
      <c r="G30" s="98"/>
      <c r="H30" s="94"/>
      <c r="I30" s="34"/>
      <c r="J30" s="34"/>
      <c r="K30" s="34"/>
      <c r="L30" s="34"/>
      <c r="M30" s="34"/>
    </row>
    <row r="31" spans="1:18" x14ac:dyDescent="0.3">
      <c r="A31" s="34"/>
      <c r="B31" s="38" t="s">
        <v>42</v>
      </c>
      <c r="C31" s="39">
        <v>25</v>
      </c>
      <c r="D31" s="40" t="str">
        <f>IF(C31&gt;0,$F$24," ")</f>
        <v>Pesos mexicanos</v>
      </c>
      <c r="E31" s="41">
        <v>4</v>
      </c>
      <c r="F31" s="40" t="str">
        <f>IF(E31&gt;0,$F$25," ")</f>
        <v>Kilogramos</v>
      </c>
      <c r="G31" s="42">
        <f>IF(C31&gt;0,C31*E31," ")</f>
        <v>100</v>
      </c>
      <c r="H31" s="43">
        <f>IF(C31&gt;0,G31/$G$45," ")</f>
        <v>8.5106382978723402E-2</v>
      </c>
      <c r="I31" s="34"/>
      <c r="J31" s="34"/>
      <c r="K31" s="34"/>
      <c r="L31" s="34"/>
      <c r="M31" s="34"/>
    </row>
    <row r="32" spans="1:18" x14ac:dyDescent="0.3">
      <c r="A32" s="34"/>
      <c r="B32" s="38" t="s">
        <v>41</v>
      </c>
      <c r="C32" s="39">
        <v>75</v>
      </c>
      <c r="D32" s="40" t="str">
        <f t="shared" ref="D32:D34" si="0">IF(C32&gt;0,$F$24," ")</f>
        <v>Pesos mexicanos</v>
      </c>
      <c r="E32" s="41">
        <v>3</v>
      </c>
      <c r="F32" s="40" t="str">
        <f t="shared" ref="F32:F34" si="1">IF(E32&gt;0,$F$25," ")</f>
        <v>Kilogramos</v>
      </c>
      <c r="G32" s="42">
        <f t="shared" ref="G32:G44" si="2">IF(C32&gt;0,C32*E32," ")</f>
        <v>225</v>
      </c>
      <c r="H32" s="43">
        <f t="shared" ref="H32:H44" si="3">IF(C32&gt;0,G32/$G$45," ")</f>
        <v>0.19148936170212766</v>
      </c>
      <c r="I32" s="34"/>
      <c r="J32" s="34"/>
      <c r="K32" s="34"/>
      <c r="L32" s="34"/>
      <c r="M32" s="34"/>
    </row>
    <row r="33" spans="1:13" x14ac:dyDescent="0.3">
      <c r="A33" s="34"/>
      <c r="B33" s="38" t="s">
        <v>40</v>
      </c>
      <c r="C33" s="39">
        <v>50</v>
      </c>
      <c r="D33" s="40" t="str">
        <f t="shared" si="0"/>
        <v>Pesos mexicanos</v>
      </c>
      <c r="E33" s="41">
        <v>2</v>
      </c>
      <c r="F33" s="40" t="str">
        <f t="shared" si="1"/>
        <v>Kilogramos</v>
      </c>
      <c r="G33" s="42">
        <f t="shared" si="2"/>
        <v>100</v>
      </c>
      <c r="H33" s="43">
        <f t="shared" si="3"/>
        <v>8.5106382978723402E-2</v>
      </c>
      <c r="I33" s="34"/>
      <c r="J33" s="34"/>
      <c r="K33" s="34"/>
      <c r="L33" s="34"/>
      <c r="M33" s="34"/>
    </row>
    <row r="34" spans="1:13" x14ac:dyDescent="0.3">
      <c r="A34" s="34"/>
      <c r="B34" s="38" t="s">
        <v>39</v>
      </c>
      <c r="C34" s="39">
        <v>75</v>
      </c>
      <c r="D34" s="40" t="str">
        <f t="shared" si="0"/>
        <v>Pesos mexicanos</v>
      </c>
      <c r="E34" s="41">
        <v>10</v>
      </c>
      <c r="F34" s="40" t="str">
        <f t="shared" si="1"/>
        <v>Kilogramos</v>
      </c>
      <c r="G34" s="42">
        <f t="shared" si="2"/>
        <v>750</v>
      </c>
      <c r="H34" s="43">
        <f t="shared" si="3"/>
        <v>0.63829787234042556</v>
      </c>
      <c r="I34" s="34"/>
      <c r="J34" s="34"/>
      <c r="K34" s="34"/>
      <c r="L34" s="34"/>
      <c r="M34" s="34"/>
    </row>
    <row r="35" spans="1:13" x14ac:dyDescent="0.3">
      <c r="A35" s="34"/>
      <c r="B35" s="38"/>
      <c r="C35" s="39"/>
      <c r="D35" s="40" t="str">
        <f t="shared" ref="D35:D44" si="4">IF(C35&gt;0,$F$24," ")</f>
        <v xml:space="preserve"> </v>
      </c>
      <c r="E35" s="41"/>
      <c r="F35" s="40" t="str">
        <f t="shared" ref="F35:F44" si="5">IF(E35&gt;0,$F$25," ")</f>
        <v xml:space="preserve"> </v>
      </c>
      <c r="G35" s="42" t="str">
        <f t="shared" si="2"/>
        <v xml:space="preserve"> </v>
      </c>
      <c r="H35" s="43" t="str">
        <f t="shared" si="3"/>
        <v xml:space="preserve"> </v>
      </c>
      <c r="I35" s="34"/>
      <c r="J35" s="34"/>
      <c r="K35" s="34"/>
      <c r="L35" s="34"/>
      <c r="M35" s="34"/>
    </row>
    <row r="36" spans="1:13" x14ac:dyDescent="0.3">
      <c r="A36" s="34"/>
      <c r="B36" s="38"/>
      <c r="C36" s="39"/>
      <c r="D36" s="40" t="str">
        <f t="shared" si="4"/>
        <v xml:space="preserve"> </v>
      </c>
      <c r="E36" s="41"/>
      <c r="F36" s="40" t="str">
        <f t="shared" si="5"/>
        <v xml:space="preserve"> </v>
      </c>
      <c r="G36" s="42" t="str">
        <f t="shared" si="2"/>
        <v xml:space="preserve"> </v>
      </c>
      <c r="H36" s="43" t="str">
        <f t="shared" si="3"/>
        <v xml:space="preserve"> </v>
      </c>
      <c r="I36" s="34"/>
      <c r="J36" s="34"/>
      <c r="K36" s="34"/>
      <c r="L36" s="34"/>
      <c r="M36" s="34"/>
    </row>
    <row r="37" spans="1:13" x14ac:dyDescent="0.3">
      <c r="A37" s="34"/>
      <c r="B37" s="38" t="s">
        <v>26</v>
      </c>
      <c r="C37" s="39"/>
      <c r="D37" s="40" t="str">
        <f t="shared" si="4"/>
        <v xml:space="preserve"> </v>
      </c>
      <c r="E37" s="41"/>
      <c r="F37" s="40" t="str">
        <f t="shared" si="5"/>
        <v xml:space="preserve"> </v>
      </c>
      <c r="G37" s="42" t="str">
        <f t="shared" si="2"/>
        <v xml:space="preserve"> </v>
      </c>
      <c r="H37" s="43" t="str">
        <f t="shared" si="3"/>
        <v xml:space="preserve"> </v>
      </c>
      <c r="I37" s="34"/>
      <c r="J37" s="34"/>
      <c r="K37" s="34"/>
      <c r="L37" s="34"/>
      <c r="M37" s="34"/>
    </row>
    <row r="38" spans="1:13" x14ac:dyDescent="0.3">
      <c r="A38" s="34"/>
      <c r="B38" s="38" t="s">
        <v>26</v>
      </c>
      <c r="C38" s="39"/>
      <c r="D38" s="40" t="str">
        <f t="shared" si="4"/>
        <v xml:space="preserve"> </v>
      </c>
      <c r="E38" s="41"/>
      <c r="F38" s="40" t="str">
        <f t="shared" si="5"/>
        <v xml:space="preserve"> </v>
      </c>
      <c r="G38" s="42" t="str">
        <f t="shared" si="2"/>
        <v xml:space="preserve"> </v>
      </c>
      <c r="H38" s="43" t="str">
        <f t="shared" si="3"/>
        <v xml:space="preserve"> </v>
      </c>
      <c r="I38" s="34"/>
      <c r="J38" s="34"/>
      <c r="K38" s="34"/>
      <c r="L38" s="34"/>
      <c r="M38" s="34"/>
    </row>
    <row r="39" spans="1:13" x14ac:dyDescent="0.3">
      <c r="A39" s="34"/>
      <c r="B39" s="38" t="s">
        <v>26</v>
      </c>
      <c r="C39" s="39"/>
      <c r="D39" s="40" t="str">
        <f t="shared" si="4"/>
        <v xml:space="preserve"> </v>
      </c>
      <c r="E39" s="41"/>
      <c r="F39" s="40" t="str">
        <f t="shared" si="5"/>
        <v xml:space="preserve"> </v>
      </c>
      <c r="G39" s="42" t="str">
        <f t="shared" si="2"/>
        <v xml:space="preserve"> </v>
      </c>
      <c r="H39" s="43" t="str">
        <f t="shared" si="3"/>
        <v xml:space="preserve"> </v>
      </c>
      <c r="I39" s="34"/>
      <c r="J39" s="34"/>
      <c r="K39" s="34"/>
      <c r="L39" s="34"/>
      <c r="M39" s="34"/>
    </row>
    <row r="40" spans="1:13" x14ac:dyDescent="0.3">
      <c r="A40" s="34"/>
      <c r="B40" s="38" t="s">
        <v>26</v>
      </c>
      <c r="C40" s="39"/>
      <c r="D40" s="40" t="str">
        <f t="shared" si="4"/>
        <v xml:space="preserve"> </v>
      </c>
      <c r="E40" s="41"/>
      <c r="F40" s="40" t="str">
        <f t="shared" si="5"/>
        <v xml:space="preserve"> </v>
      </c>
      <c r="G40" s="42" t="str">
        <f t="shared" si="2"/>
        <v xml:space="preserve"> </v>
      </c>
      <c r="H40" s="43" t="str">
        <f t="shared" si="3"/>
        <v xml:space="preserve"> </v>
      </c>
      <c r="I40" s="34"/>
      <c r="J40" s="34"/>
      <c r="K40" s="34"/>
      <c r="L40" s="34"/>
      <c r="M40" s="34"/>
    </row>
    <row r="41" spans="1:13" x14ac:dyDescent="0.3">
      <c r="A41" s="34"/>
      <c r="B41" s="38" t="s">
        <v>26</v>
      </c>
      <c r="C41" s="39"/>
      <c r="D41" s="40" t="str">
        <f t="shared" si="4"/>
        <v xml:space="preserve"> </v>
      </c>
      <c r="E41" s="41"/>
      <c r="F41" s="40" t="str">
        <f t="shared" si="5"/>
        <v xml:space="preserve"> </v>
      </c>
      <c r="G41" s="42" t="str">
        <f t="shared" si="2"/>
        <v xml:space="preserve"> </v>
      </c>
      <c r="H41" s="43" t="str">
        <f t="shared" si="3"/>
        <v xml:space="preserve"> </v>
      </c>
      <c r="I41" s="34"/>
      <c r="J41" s="34"/>
      <c r="K41" s="34"/>
      <c r="L41" s="34"/>
      <c r="M41" s="34"/>
    </row>
    <row r="42" spans="1:13" x14ac:dyDescent="0.3">
      <c r="A42" s="34"/>
      <c r="B42" s="38" t="s">
        <v>26</v>
      </c>
      <c r="C42" s="39"/>
      <c r="D42" s="40" t="str">
        <f t="shared" si="4"/>
        <v xml:space="preserve"> </v>
      </c>
      <c r="E42" s="41"/>
      <c r="F42" s="40" t="str">
        <f t="shared" si="5"/>
        <v xml:space="preserve"> </v>
      </c>
      <c r="G42" s="42" t="str">
        <f t="shared" si="2"/>
        <v xml:space="preserve"> </v>
      </c>
      <c r="H42" s="43" t="str">
        <f t="shared" si="3"/>
        <v xml:space="preserve"> </v>
      </c>
      <c r="I42" s="34"/>
      <c r="J42" s="34"/>
      <c r="K42" s="34"/>
      <c r="L42" s="34"/>
      <c r="M42" s="34"/>
    </row>
    <row r="43" spans="1:13" x14ac:dyDescent="0.3">
      <c r="A43" s="34"/>
      <c r="B43" s="38" t="s">
        <v>26</v>
      </c>
      <c r="C43" s="39"/>
      <c r="D43" s="40" t="str">
        <f t="shared" si="4"/>
        <v xml:space="preserve"> </v>
      </c>
      <c r="E43" s="41"/>
      <c r="F43" s="40" t="str">
        <f t="shared" si="5"/>
        <v xml:space="preserve"> </v>
      </c>
      <c r="G43" s="42" t="str">
        <f t="shared" si="2"/>
        <v xml:space="preserve"> </v>
      </c>
      <c r="H43" s="43" t="str">
        <f t="shared" si="3"/>
        <v xml:space="preserve"> </v>
      </c>
      <c r="I43" s="34"/>
      <c r="J43" s="34"/>
      <c r="K43" s="34"/>
      <c r="L43" s="34"/>
      <c r="M43" s="34"/>
    </row>
    <row r="44" spans="1:13" ht="15" thickBot="1" x14ac:dyDescent="0.35">
      <c r="A44" s="34"/>
      <c r="B44" s="44" t="s">
        <v>26</v>
      </c>
      <c r="C44" s="45"/>
      <c r="D44" s="40" t="str">
        <f t="shared" si="4"/>
        <v xml:space="preserve"> </v>
      </c>
      <c r="E44" s="46"/>
      <c r="F44" s="40" t="str">
        <f t="shared" si="5"/>
        <v xml:space="preserve"> </v>
      </c>
      <c r="G44" s="42" t="str">
        <f t="shared" si="2"/>
        <v xml:space="preserve"> </v>
      </c>
      <c r="H44" s="43" t="str">
        <f t="shared" si="3"/>
        <v xml:space="preserve"> </v>
      </c>
      <c r="I44" s="34"/>
      <c r="J44" s="34"/>
      <c r="K44" s="34"/>
      <c r="L44" s="34"/>
      <c r="M44" s="34"/>
    </row>
    <row r="45" spans="1:13" ht="15" thickBot="1" x14ac:dyDescent="0.35">
      <c r="A45" s="34"/>
      <c r="B45" s="47" t="s">
        <v>22</v>
      </c>
      <c r="C45" s="48">
        <f>SUM(C31:C44)</f>
        <v>225</v>
      </c>
      <c r="D45" s="49"/>
      <c r="E45" s="50">
        <f>SUM(E31:E44)</f>
        <v>19</v>
      </c>
      <c r="F45" s="50"/>
      <c r="G45" s="51">
        <f>SUM(G31:G44)</f>
        <v>1175</v>
      </c>
      <c r="H45" s="52">
        <f>SUM(H31:H44)</f>
        <v>1</v>
      </c>
      <c r="I45" s="34"/>
      <c r="J45" s="34"/>
      <c r="K45" s="34"/>
      <c r="L45" s="34"/>
      <c r="M45" s="34"/>
    </row>
    <row r="46" spans="1:13" ht="46.95" customHeight="1" x14ac:dyDescent="0.3">
      <c r="A46" s="34"/>
      <c r="B46" s="102" t="s">
        <v>92</v>
      </c>
      <c r="C46" s="102"/>
      <c r="D46" s="102"/>
      <c r="E46" s="102"/>
      <c r="F46" s="102"/>
      <c r="G46" s="102"/>
      <c r="H46" s="102"/>
      <c r="I46" s="34"/>
      <c r="J46" s="34"/>
      <c r="K46" s="34"/>
      <c r="L46" s="34"/>
      <c r="M46" s="34"/>
    </row>
    <row r="47" spans="1:13" s="31" customFormat="1" ht="28.05" customHeight="1" x14ac:dyDescent="0.3">
      <c r="A47" s="34"/>
      <c r="B47" s="67"/>
      <c r="C47" s="67"/>
      <c r="D47" s="67"/>
      <c r="E47" s="67"/>
      <c r="F47" s="67"/>
      <c r="G47" s="67"/>
      <c r="H47" s="67"/>
      <c r="I47" s="34"/>
      <c r="J47" s="34"/>
      <c r="K47" s="34"/>
      <c r="L47" s="34"/>
      <c r="M47" s="34"/>
    </row>
    <row r="48" spans="1:13" ht="25.8" x14ac:dyDescent="0.5">
      <c r="A48" s="34"/>
      <c r="B48" s="53" t="s">
        <v>99</v>
      </c>
      <c r="C48" s="35"/>
      <c r="D48" s="35"/>
      <c r="E48" s="34"/>
      <c r="F48" s="34"/>
      <c r="G48" s="34"/>
      <c r="H48" s="34"/>
      <c r="I48" s="34"/>
      <c r="J48" s="34"/>
      <c r="K48" s="34"/>
      <c r="L48" s="34"/>
      <c r="M48" s="34"/>
    </row>
    <row r="49" spans="1:13" ht="15" thickBot="1" x14ac:dyDescent="0.35">
      <c r="A49" s="34"/>
      <c r="B49" s="34"/>
      <c r="C49" s="34"/>
      <c r="D49" s="34"/>
      <c r="E49" s="34"/>
      <c r="F49" s="34"/>
      <c r="G49" s="34"/>
      <c r="H49" s="34"/>
      <c r="I49" s="34"/>
      <c r="J49" s="34"/>
      <c r="K49" s="34"/>
      <c r="L49" s="34"/>
      <c r="M49" s="34"/>
    </row>
    <row r="50" spans="1:13" ht="38.25" customHeight="1" x14ac:dyDescent="0.3">
      <c r="A50" s="34"/>
      <c r="B50" s="104" t="s">
        <v>43</v>
      </c>
      <c r="C50" s="95" t="s">
        <v>44</v>
      </c>
      <c r="D50" s="91" t="s">
        <v>45</v>
      </c>
      <c r="E50" s="86" t="s">
        <v>86</v>
      </c>
      <c r="F50" s="86" t="s">
        <v>85</v>
      </c>
      <c r="G50" s="106" t="s">
        <v>87</v>
      </c>
      <c r="H50" s="91" t="s">
        <v>37</v>
      </c>
      <c r="I50" s="84" t="s">
        <v>88</v>
      </c>
      <c r="J50" s="84" t="s">
        <v>47</v>
      </c>
      <c r="K50" s="34"/>
      <c r="L50" s="34"/>
      <c r="M50" s="34"/>
    </row>
    <row r="51" spans="1:13" ht="52.5" customHeight="1" x14ac:dyDescent="0.3">
      <c r="A51" s="34"/>
      <c r="B51" s="105"/>
      <c r="C51" s="96"/>
      <c r="D51" s="92"/>
      <c r="E51" s="87"/>
      <c r="F51" s="87"/>
      <c r="G51" s="107"/>
      <c r="H51" s="92"/>
      <c r="I51" s="85"/>
      <c r="J51" s="85"/>
      <c r="K51" s="34"/>
      <c r="L51" s="34"/>
      <c r="M51" s="34"/>
    </row>
    <row r="52" spans="1:13" ht="15" customHeight="1" x14ac:dyDescent="0.3">
      <c r="A52" s="34"/>
      <c r="B52" s="38" t="s">
        <v>48</v>
      </c>
      <c r="C52" s="41">
        <v>50000</v>
      </c>
      <c r="D52" s="40" t="str">
        <f>IF(C52&gt;0,$F$24," ")</f>
        <v>Pesos mexicanos</v>
      </c>
      <c r="E52" s="54">
        <v>0.5625</v>
      </c>
      <c r="F52" s="55">
        <v>0.3</v>
      </c>
      <c r="G52" s="56">
        <f>IF(C52&gt;0, F52*E52*SUM($C$45*365), " ")</f>
        <v>13858.593749999998</v>
      </c>
      <c r="H52" s="40" t="str">
        <f>IF(C52&gt;0,$F$25," ")</f>
        <v>Kilogramos</v>
      </c>
      <c r="I52" s="42">
        <f>IF(C52&gt;0,SUM(G52/$C$45)*$G$45," ")</f>
        <v>72372.656249999985</v>
      </c>
      <c r="J52" s="56">
        <f>IF(C52&gt;0, C52/I52," ")</f>
        <v>0.69086865939095621</v>
      </c>
      <c r="K52" s="34"/>
      <c r="L52" s="34"/>
      <c r="M52" s="34"/>
    </row>
    <row r="53" spans="1:13" x14ac:dyDescent="0.3">
      <c r="A53" s="34"/>
      <c r="B53" s="38" t="s">
        <v>49</v>
      </c>
      <c r="C53" s="41">
        <v>25000</v>
      </c>
      <c r="D53" s="40" t="str">
        <f t="shared" ref="D53:D54" si="6">IF(C53&gt;0,$F$24," ")</f>
        <v>Pesos mexicanos</v>
      </c>
      <c r="E53" s="54">
        <v>1</v>
      </c>
      <c r="F53" s="55">
        <v>0.15</v>
      </c>
      <c r="G53" s="56">
        <f t="shared" ref="G53:G63" si="7">IF(C53&gt;0, F53*E53*SUM($C$45*365), " ")</f>
        <v>12318.75</v>
      </c>
      <c r="H53" s="40" t="str">
        <f t="shared" ref="H53:H54" si="8">IF(C53&gt;0,$F$25," ")</f>
        <v>Kilogramos</v>
      </c>
      <c r="I53" s="42">
        <f t="shared" ref="I53:I63" si="9">IF(C53&gt;0,SUM(G53/$C$45)*$G$45," ")</f>
        <v>64331.25</v>
      </c>
      <c r="J53" s="56">
        <f t="shared" ref="J53:J63" si="10">IF(C53&gt;0, C53/I53," ")</f>
        <v>0.3886136209074128</v>
      </c>
      <c r="K53" s="34"/>
      <c r="L53" s="34"/>
      <c r="M53" s="34"/>
    </row>
    <row r="54" spans="1:13" x14ac:dyDescent="0.3">
      <c r="A54" s="34"/>
      <c r="B54" s="38" t="s">
        <v>50</v>
      </c>
      <c r="C54" s="41">
        <v>20000</v>
      </c>
      <c r="D54" s="40" t="str">
        <f t="shared" si="6"/>
        <v>Pesos mexicanos</v>
      </c>
      <c r="E54" s="54">
        <v>1</v>
      </c>
      <c r="F54" s="55">
        <v>0.05</v>
      </c>
      <c r="G54" s="56">
        <f t="shared" si="7"/>
        <v>4106.25</v>
      </c>
      <c r="H54" s="40" t="str">
        <f t="shared" si="8"/>
        <v>Kilogramos</v>
      </c>
      <c r="I54" s="42">
        <f t="shared" si="9"/>
        <v>21443.75</v>
      </c>
      <c r="J54" s="56">
        <f t="shared" si="10"/>
        <v>0.93267269017779075</v>
      </c>
      <c r="K54" s="34"/>
      <c r="L54" s="34"/>
      <c r="M54" s="34"/>
    </row>
    <row r="55" spans="1:13" x14ac:dyDescent="0.3">
      <c r="A55" s="34"/>
      <c r="B55" s="38"/>
      <c r="C55" s="57"/>
      <c r="D55" s="40" t="str">
        <f t="shared" ref="D55:D63" si="11">IF(C55&gt;0,$F$24," ")</f>
        <v xml:space="preserve"> </v>
      </c>
      <c r="E55" s="54"/>
      <c r="F55" s="55"/>
      <c r="G55" s="56" t="str">
        <f t="shared" si="7"/>
        <v xml:space="preserve"> </v>
      </c>
      <c r="H55" s="40" t="str">
        <f t="shared" ref="H55:H63" si="12">IF(C55&gt;0,$F$25," ")</f>
        <v xml:space="preserve"> </v>
      </c>
      <c r="I55" s="42" t="str">
        <f t="shared" si="9"/>
        <v xml:space="preserve"> </v>
      </c>
      <c r="J55" s="56" t="str">
        <f t="shared" si="10"/>
        <v xml:space="preserve"> </v>
      </c>
      <c r="K55" s="34"/>
      <c r="L55" s="34"/>
      <c r="M55" s="34"/>
    </row>
    <row r="56" spans="1:13" ht="16.5" customHeight="1" x14ac:dyDescent="0.3">
      <c r="A56" s="34"/>
      <c r="B56" s="38"/>
      <c r="C56" s="41"/>
      <c r="D56" s="40" t="str">
        <f t="shared" si="11"/>
        <v xml:space="preserve"> </v>
      </c>
      <c r="E56" s="54"/>
      <c r="F56" s="55"/>
      <c r="G56" s="56" t="str">
        <f t="shared" si="7"/>
        <v xml:space="preserve"> </v>
      </c>
      <c r="H56" s="40" t="str">
        <f t="shared" si="12"/>
        <v xml:space="preserve"> </v>
      </c>
      <c r="I56" s="42" t="str">
        <f t="shared" si="9"/>
        <v xml:space="preserve"> </v>
      </c>
      <c r="J56" s="56" t="str">
        <f t="shared" si="10"/>
        <v xml:space="preserve"> </v>
      </c>
      <c r="K56" s="34"/>
      <c r="L56" s="34"/>
      <c r="M56" s="34"/>
    </row>
    <row r="57" spans="1:13" x14ac:dyDescent="0.3">
      <c r="A57" s="34"/>
      <c r="B57" s="38"/>
      <c r="C57" s="41"/>
      <c r="D57" s="40" t="str">
        <f t="shared" si="11"/>
        <v xml:space="preserve"> </v>
      </c>
      <c r="E57" s="54"/>
      <c r="F57" s="55"/>
      <c r="G57" s="56" t="str">
        <f t="shared" si="7"/>
        <v xml:space="preserve"> </v>
      </c>
      <c r="H57" s="40" t="str">
        <f t="shared" si="12"/>
        <v xml:space="preserve"> </v>
      </c>
      <c r="I57" s="42" t="str">
        <f t="shared" si="9"/>
        <v xml:space="preserve"> </v>
      </c>
      <c r="J57" s="56" t="str">
        <f t="shared" si="10"/>
        <v xml:space="preserve"> </v>
      </c>
      <c r="K57" s="34"/>
      <c r="L57" s="58"/>
      <c r="M57" s="34"/>
    </row>
    <row r="58" spans="1:13" x14ac:dyDescent="0.3">
      <c r="A58" s="34"/>
      <c r="B58" s="38"/>
      <c r="C58" s="41"/>
      <c r="D58" s="40" t="str">
        <f t="shared" si="11"/>
        <v xml:space="preserve"> </v>
      </c>
      <c r="E58" s="54"/>
      <c r="F58" s="55"/>
      <c r="G58" s="56" t="str">
        <f t="shared" si="7"/>
        <v xml:space="preserve"> </v>
      </c>
      <c r="H58" s="40" t="str">
        <f t="shared" si="12"/>
        <v xml:space="preserve"> </v>
      </c>
      <c r="I58" s="42" t="str">
        <f t="shared" si="9"/>
        <v xml:space="preserve"> </v>
      </c>
      <c r="J58" s="56" t="str">
        <f t="shared" si="10"/>
        <v xml:space="preserve"> </v>
      </c>
      <c r="K58" s="34"/>
      <c r="L58" s="34"/>
      <c r="M58" s="34"/>
    </row>
    <row r="59" spans="1:13" x14ac:dyDescent="0.3">
      <c r="A59" s="34"/>
      <c r="B59" s="38"/>
      <c r="C59" s="41"/>
      <c r="D59" s="40" t="str">
        <f t="shared" si="11"/>
        <v xml:space="preserve"> </v>
      </c>
      <c r="E59" s="54"/>
      <c r="F59" s="55"/>
      <c r="G59" s="56" t="str">
        <f t="shared" si="7"/>
        <v xml:space="preserve"> </v>
      </c>
      <c r="H59" s="40" t="str">
        <f t="shared" si="12"/>
        <v xml:space="preserve"> </v>
      </c>
      <c r="I59" s="42" t="str">
        <f t="shared" si="9"/>
        <v xml:space="preserve"> </v>
      </c>
      <c r="J59" s="56" t="str">
        <f t="shared" si="10"/>
        <v xml:space="preserve"> </v>
      </c>
      <c r="K59" s="34"/>
      <c r="L59" s="34"/>
      <c r="M59" s="34"/>
    </row>
    <row r="60" spans="1:13" x14ac:dyDescent="0.3">
      <c r="A60" s="34"/>
      <c r="B60" s="38"/>
      <c r="C60" s="41"/>
      <c r="D60" s="40" t="str">
        <f t="shared" si="11"/>
        <v xml:space="preserve"> </v>
      </c>
      <c r="E60" s="54"/>
      <c r="F60" s="55"/>
      <c r="G60" s="56" t="str">
        <f t="shared" si="7"/>
        <v xml:space="preserve"> </v>
      </c>
      <c r="H60" s="40" t="str">
        <f t="shared" si="12"/>
        <v xml:space="preserve"> </v>
      </c>
      <c r="I60" s="42" t="str">
        <f t="shared" si="9"/>
        <v xml:space="preserve"> </v>
      </c>
      <c r="J60" s="56" t="str">
        <f t="shared" si="10"/>
        <v xml:space="preserve"> </v>
      </c>
      <c r="K60" s="34"/>
      <c r="L60" s="34"/>
      <c r="M60" s="34"/>
    </row>
    <row r="61" spans="1:13" x14ac:dyDescent="0.3">
      <c r="A61" s="34"/>
      <c r="B61" s="38"/>
      <c r="C61" s="41"/>
      <c r="D61" s="40" t="str">
        <f t="shared" si="11"/>
        <v xml:space="preserve"> </v>
      </c>
      <c r="E61" s="54"/>
      <c r="F61" s="55"/>
      <c r="G61" s="56" t="str">
        <f t="shared" si="7"/>
        <v xml:space="preserve"> </v>
      </c>
      <c r="H61" s="40" t="str">
        <f t="shared" si="12"/>
        <v xml:space="preserve"> </v>
      </c>
      <c r="I61" s="42" t="str">
        <f t="shared" si="9"/>
        <v xml:space="preserve"> </v>
      </c>
      <c r="J61" s="56" t="str">
        <f t="shared" si="10"/>
        <v xml:space="preserve"> </v>
      </c>
      <c r="K61" s="34"/>
      <c r="L61" s="34"/>
      <c r="M61" s="34"/>
    </row>
    <row r="62" spans="1:13" x14ac:dyDescent="0.3">
      <c r="A62" s="34"/>
      <c r="B62" s="38"/>
      <c r="C62" s="41"/>
      <c r="D62" s="40" t="str">
        <f t="shared" si="11"/>
        <v xml:space="preserve"> </v>
      </c>
      <c r="E62" s="54"/>
      <c r="F62" s="55"/>
      <c r="G62" s="56" t="str">
        <f t="shared" si="7"/>
        <v xml:space="preserve"> </v>
      </c>
      <c r="H62" s="40" t="str">
        <f t="shared" si="12"/>
        <v xml:space="preserve"> </v>
      </c>
      <c r="I62" s="42" t="str">
        <f t="shared" si="9"/>
        <v xml:space="preserve"> </v>
      </c>
      <c r="J62" s="56" t="str">
        <f t="shared" si="10"/>
        <v xml:space="preserve"> </v>
      </c>
      <c r="K62" s="34"/>
      <c r="L62" s="34"/>
      <c r="M62" s="34"/>
    </row>
    <row r="63" spans="1:13" ht="15" thickBot="1" x14ac:dyDescent="0.35">
      <c r="A63" s="34"/>
      <c r="B63" s="44"/>
      <c r="C63" s="46"/>
      <c r="D63" s="40" t="str">
        <f t="shared" si="11"/>
        <v xml:space="preserve"> </v>
      </c>
      <c r="E63" s="54"/>
      <c r="F63" s="59"/>
      <c r="G63" s="56" t="str">
        <f t="shared" si="7"/>
        <v xml:space="preserve"> </v>
      </c>
      <c r="H63" s="40" t="str">
        <f t="shared" si="12"/>
        <v xml:space="preserve"> </v>
      </c>
      <c r="I63" s="42" t="str">
        <f t="shared" si="9"/>
        <v xml:space="preserve"> </v>
      </c>
      <c r="J63" s="56" t="str">
        <f t="shared" si="10"/>
        <v xml:space="preserve"> </v>
      </c>
      <c r="K63" s="34"/>
      <c r="L63" s="34"/>
      <c r="M63" s="34"/>
    </row>
    <row r="64" spans="1:13" ht="15" thickBot="1" x14ac:dyDescent="0.35">
      <c r="A64" s="34"/>
      <c r="B64" s="47" t="s">
        <v>22</v>
      </c>
      <c r="C64" s="60">
        <f>SUM(C52:C63)</f>
        <v>95000</v>
      </c>
      <c r="D64" s="61"/>
      <c r="E64" s="62"/>
      <c r="F64" s="63" t="s">
        <v>25</v>
      </c>
      <c r="G64" s="64">
        <f>SUM(G52:G63)</f>
        <v>30283.59375</v>
      </c>
      <c r="H64" s="64"/>
      <c r="I64" s="51">
        <f>SUM(I52:I63)</f>
        <v>158147.65625</v>
      </c>
      <c r="J64" s="65"/>
      <c r="K64" s="34"/>
      <c r="L64" s="34"/>
      <c r="M64" s="34"/>
    </row>
    <row r="65" spans="1:13" x14ac:dyDescent="0.3">
      <c r="A65" s="34"/>
      <c r="B65" s="118" t="s">
        <v>93</v>
      </c>
      <c r="C65" s="118"/>
      <c r="D65" s="118"/>
      <c r="E65" s="118"/>
      <c r="F65" s="118"/>
      <c r="G65" s="118"/>
      <c r="H65" s="118"/>
      <c r="I65" s="66"/>
      <c r="J65" s="34"/>
      <c r="K65" s="34"/>
      <c r="L65" s="34"/>
      <c r="M65" s="34"/>
    </row>
    <row r="66" spans="1:13" x14ac:dyDescent="0.3">
      <c r="A66" s="34"/>
      <c r="B66" s="119"/>
      <c r="C66" s="119"/>
      <c r="D66" s="119"/>
      <c r="E66" s="119"/>
      <c r="F66" s="119"/>
      <c r="G66" s="119"/>
      <c r="H66" s="119"/>
      <c r="I66" s="66"/>
      <c r="J66" s="34"/>
      <c r="K66" s="34"/>
      <c r="L66" s="34"/>
      <c r="M66" s="34"/>
    </row>
    <row r="67" spans="1:13" s="31" customFormat="1" x14ac:dyDescent="0.3">
      <c r="A67" s="34"/>
      <c r="B67" s="76" t="s">
        <v>97</v>
      </c>
      <c r="C67" s="67"/>
      <c r="D67" s="67"/>
      <c r="E67" s="67"/>
      <c r="F67" s="67"/>
      <c r="G67" s="67"/>
      <c r="H67" s="67"/>
      <c r="I67" s="66"/>
      <c r="J67" s="34"/>
      <c r="K67" s="34"/>
      <c r="L67" s="34"/>
      <c r="M67" s="34"/>
    </row>
    <row r="68" spans="1:13" x14ac:dyDescent="0.3">
      <c r="A68" s="34"/>
      <c r="B68" s="119" t="s">
        <v>94</v>
      </c>
      <c r="C68" s="119"/>
      <c r="D68" s="119"/>
      <c r="E68" s="119"/>
      <c r="F68" s="119"/>
      <c r="G68" s="119"/>
      <c r="H68" s="119"/>
      <c r="I68" s="34"/>
      <c r="J68" s="34"/>
      <c r="K68" s="34"/>
      <c r="L68" s="34"/>
      <c r="M68" s="34"/>
    </row>
    <row r="69" spans="1:13" x14ac:dyDescent="0.3">
      <c r="A69" s="34"/>
      <c r="B69" s="119"/>
      <c r="C69" s="119"/>
      <c r="D69" s="119"/>
      <c r="E69" s="119"/>
      <c r="F69" s="119"/>
      <c r="G69" s="119"/>
      <c r="H69" s="119"/>
      <c r="I69" s="34"/>
      <c r="J69" s="34"/>
      <c r="K69" s="34"/>
      <c r="L69" s="34"/>
      <c r="M69" s="34"/>
    </row>
    <row r="70" spans="1:13" s="31" customFormat="1" x14ac:dyDescent="0.3">
      <c r="A70" s="34"/>
      <c r="B70" s="77" t="s">
        <v>98</v>
      </c>
      <c r="C70" s="67"/>
      <c r="D70" s="67"/>
      <c r="E70" s="67"/>
      <c r="F70" s="67"/>
      <c r="G70" s="67"/>
      <c r="H70" s="67"/>
      <c r="I70" s="34"/>
      <c r="J70" s="34"/>
      <c r="K70" s="34"/>
      <c r="L70" s="34"/>
      <c r="M70" s="34"/>
    </row>
    <row r="71" spans="1:13" x14ac:dyDescent="0.3">
      <c r="A71" s="34"/>
      <c r="B71" s="119" t="s">
        <v>95</v>
      </c>
      <c r="C71" s="119"/>
      <c r="D71" s="119"/>
      <c r="E71" s="119"/>
      <c r="F71" s="119"/>
      <c r="G71" s="119"/>
      <c r="H71" s="119"/>
      <c r="I71" s="34"/>
      <c r="J71" s="34"/>
      <c r="K71" s="34"/>
      <c r="L71" s="34"/>
      <c r="M71" s="34"/>
    </row>
    <row r="72" spans="1:13" x14ac:dyDescent="0.3">
      <c r="A72" s="34"/>
      <c r="B72" s="119"/>
      <c r="C72" s="119"/>
      <c r="D72" s="119"/>
      <c r="E72" s="119"/>
      <c r="F72" s="119"/>
      <c r="G72" s="119"/>
      <c r="H72" s="119"/>
      <c r="I72" s="34"/>
      <c r="J72" s="34"/>
      <c r="K72" s="34"/>
      <c r="L72" s="34"/>
      <c r="M72" s="34"/>
    </row>
    <row r="73" spans="1:13" x14ac:dyDescent="0.3">
      <c r="A73" s="34"/>
      <c r="B73" s="68"/>
      <c r="C73" s="68"/>
      <c r="D73" s="68"/>
      <c r="E73" s="69"/>
      <c r="F73" s="69"/>
      <c r="G73" s="34"/>
      <c r="H73" s="34"/>
      <c r="I73" s="34"/>
      <c r="J73" s="34"/>
      <c r="K73" s="34"/>
      <c r="L73" s="34"/>
      <c r="M73" s="34"/>
    </row>
    <row r="74" spans="1:13" x14ac:dyDescent="0.3">
      <c r="A74" s="34"/>
      <c r="B74" s="68"/>
      <c r="C74" s="68"/>
      <c r="D74" s="68"/>
      <c r="E74" s="69"/>
      <c r="F74" s="69"/>
      <c r="G74" s="34"/>
      <c r="H74" s="34"/>
      <c r="I74" s="34"/>
      <c r="J74" s="34"/>
      <c r="K74" s="34"/>
      <c r="L74" s="34"/>
      <c r="M74" s="34"/>
    </row>
    <row r="75" spans="1:13" x14ac:dyDescent="0.3">
      <c r="B75" s="27"/>
      <c r="C75" s="27"/>
      <c r="D75" s="27"/>
      <c r="E75" s="28"/>
      <c r="F75" s="28"/>
    </row>
    <row r="76" spans="1:13" x14ac:dyDescent="0.3">
      <c r="B76" s="29"/>
      <c r="C76" s="29"/>
      <c r="D76" s="29"/>
      <c r="E76" s="29"/>
      <c r="F76" s="29"/>
    </row>
    <row r="77" spans="1:13" ht="18" x14ac:dyDescent="0.35">
      <c r="B77" s="30"/>
      <c r="C77" s="30"/>
      <c r="D77" s="30"/>
      <c r="E77" s="27"/>
      <c r="F77" s="27"/>
    </row>
    <row r="78" spans="1:13" x14ac:dyDescent="0.3">
      <c r="B78" s="27"/>
      <c r="C78" s="27"/>
      <c r="D78" s="27"/>
      <c r="E78" s="28"/>
      <c r="F78" s="28"/>
    </row>
    <row r="79" spans="1:13" x14ac:dyDescent="0.3">
      <c r="B79" s="27"/>
      <c r="C79" s="27"/>
      <c r="D79" s="27"/>
      <c r="E79" s="28"/>
      <c r="F79" s="28"/>
    </row>
    <row r="80" spans="1:13" x14ac:dyDescent="0.3">
      <c r="B80" s="27"/>
      <c r="C80" s="27"/>
      <c r="D80" s="27"/>
      <c r="E80" s="28"/>
      <c r="F80" s="28"/>
    </row>
  </sheetData>
  <sheetProtection sheet="1" objects="1" scenarios="1"/>
  <mergeCells count="33">
    <mergeCell ref="B65:H66"/>
    <mergeCell ref="B68:H69"/>
    <mergeCell ref="B71:H72"/>
    <mergeCell ref="B13:I13"/>
    <mergeCell ref="B50:B51"/>
    <mergeCell ref="F50:F51"/>
    <mergeCell ref="G50:G51"/>
    <mergeCell ref="F22:H22"/>
    <mergeCell ref="F23:H23"/>
    <mergeCell ref="B17:E17"/>
    <mergeCell ref="B18:E18"/>
    <mergeCell ref="F17:H17"/>
    <mergeCell ref="F18:H18"/>
    <mergeCell ref="I50:I51"/>
    <mergeCell ref="F24:H24"/>
    <mergeCell ref="F25:H25"/>
    <mergeCell ref="B24:E24"/>
    <mergeCell ref="J50:J51"/>
    <mergeCell ref="E50:E51"/>
    <mergeCell ref="B23:E23"/>
    <mergeCell ref="B22:E22"/>
    <mergeCell ref="B29:B30"/>
    <mergeCell ref="C29:C30"/>
    <mergeCell ref="H29:H30"/>
    <mergeCell ref="C50:C51"/>
    <mergeCell ref="E29:E30"/>
    <mergeCell ref="G29:G30"/>
    <mergeCell ref="B25:E25"/>
    <mergeCell ref="D29:D30"/>
    <mergeCell ref="F29:F30"/>
    <mergeCell ref="D50:D51"/>
    <mergeCell ref="H50:H51"/>
    <mergeCell ref="B46:H46"/>
  </mergeCells>
  <conditionalFormatting sqref="F64">
    <cfRule type="cellIs" dxfId="1" priority="1" operator="greaterThan">
      <formula>1</formula>
    </cfRule>
  </conditionalFormatting>
  <dataValidations xWindow="166" yWindow="300" count="14">
    <dataValidation allowBlank="1" showInputMessage="1" showErrorMessage="1" prompt="Con base en la información del cuadro 2, identifique qué porcentaje del costo de la PDA se verá afectado por la solución propuesta. " sqref="E50:E51" xr:uid="{7ED617BF-D323-D340-8EB7-7ED324F2FCEE}"/>
    <dataValidation allowBlank="1" showInputMessage="1" showErrorMessage="1" prompt="Introduzca el tipo de alimento de interés (cuya pérdida o desperdicio se quiere medir)." sqref="B29:B30" xr:uid="{80516DB2-28A9-184F-B7E8-2567EE3B9350}"/>
    <dataValidation allowBlank="1" showInputMessage="1" showErrorMessage="1" prompt="En esta columna se muestra qué porcentaje del total del costo económico de los alimentos perdidos o desperdiciados corresponde a la categoría de alimento en cuestión." sqref="H29:H30" xr:uid="{65A6B240-93D0-4C45-83DA-817A2E5A6987}"/>
    <dataValidation allowBlank="1" showInputMessage="1" showErrorMessage="1" prompt="Introduzca aquí el tipo de solución que planea implementar a fin de reducir la PDA. La gama de opciones disponibles para tal efecto incluye una diversidad de actividades." sqref="B50:B51" xr:uid="{07FC69B3-CE9D-4EC3-8804-E68854196AD6}"/>
    <dataValidation allowBlank="1" showInputMessage="1" showErrorMessage="1" prompt="Con base en la información proporcionada, esta columna mostrará automáticamente la cantidad de alimentos perdidos y desperdiciados que la solución permitirá reducir cada año." sqref="G50:G51" xr:uid="{BCB727E5-B708-468E-89EE-6D56378E14A6}"/>
    <dataValidation allowBlank="1" showInputMessage="1" showErrorMessage="1" prompt="Con base en la información proporcionada, esta columna muestra el valor económico de los alimentos perdidos y desperdiciados que se reducirán con la solución propuesta." sqref="I50:I51" xr:uid="{4682C273-C366-434E-A8C6-C7477D25807E}"/>
    <dataValidation allowBlank="1" showInputMessage="1" showErrorMessage="1" prompt="En esta columna se muestra cuánto tiempo tardarán en recuperarse los fondos invertidos en la solución planteada." sqref="J50:J51" xr:uid="{4BC94B77-F43D-4572-ACAF-EF42C6CA095C}"/>
    <dataValidation type="list" allowBlank="1" showInputMessage="1" showErrorMessage="1" sqref="F23:H23" xr:uid="{5AEDD61F-FBA1-4E8D-BD84-8559D7241781}">
      <formula1>$S$2:$S$10</formula1>
    </dataValidation>
    <dataValidation type="list" allowBlank="1" showInputMessage="1" showErrorMessage="1" sqref="F24" xr:uid="{0F89D963-151F-4A3F-9F01-239848AD2A26}">
      <formula1>$S$12:$S$15</formula1>
    </dataValidation>
    <dataValidation type="list" allowBlank="1" showInputMessage="1" showErrorMessage="1" sqref="F25:H25" xr:uid="{A93EB0E0-95C8-4053-8742-9CE31233D7FB}">
      <formula1>$R$17:$R$18</formula1>
    </dataValidation>
    <dataValidation allowBlank="1" showInputMessage="1" showErrorMessage="1" prompt="Esta columna muestra la unidad de medida seleccionada." sqref="H50:H51 F29:F30" xr:uid="{7C2456FE-D811-41DC-B963-77AE82593B04}"/>
    <dataValidation allowBlank="1" showInputMessage="1" showErrorMessage="1" prompt="Esta columna muestra la moneda o divisa seleccionada." sqref="D50:D51 D29:D30" xr:uid="{D8074D56-75BC-4080-8EF4-B84E06AF63D7}"/>
    <dataValidation allowBlank="1" showInputMessage="1" showErrorMessage="1" prompt="Esta columna muestra el costo diario de la PDA para su negocio, con base en las cifras introducidas." sqref="G29:G30" xr:uid="{4B36D61E-F27E-47F3-A3C4-4351DC3E421D}"/>
    <dataValidation allowBlank="1" showInputMessage="1" showErrorMessage="1" prompt="El valor introducido deberá basarse en el precio de compra del alimento o ingrediente; sin embargo, si éste ha sido sometido a algún tipo de procesamiento (jitomates convertidos en salsa, por ejemplo), utilice entonces el precio de venta del alimento." sqref="C29:C30" xr:uid="{B0E9DC8E-7C98-4F84-B977-DC66AE0AE9AC}"/>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90CC-AA98-4242-95DA-BB6775779D01}">
  <sheetPr codeName="Hoja3">
    <pageSetUpPr autoPageBreaks="0"/>
  </sheetPr>
  <dimension ref="A2:U78"/>
  <sheetViews>
    <sheetView tabSelected="1" topLeftCell="A7" zoomScale="85" zoomScaleNormal="85" zoomScaleSheetLayoutView="50" workbookViewId="0">
      <selection activeCell="H20" sqref="H20"/>
    </sheetView>
  </sheetViews>
  <sheetFormatPr defaultColWidth="9.109375" defaultRowHeight="14.4" x14ac:dyDescent="0.3"/>
  <cols>
    <col min="1" max="1" width="9.109375" style="1"/>
    <col min="2" max="2" width="34.33203125" style="1" customWidth="1"/>
    <col min="3" max="3" width="26.109375" style="1" customWidth="1"/>
    <col min="4" max="4" width="23" style="1" customWidth="1"/>
    <col min="5" max="6" width="29.33203125" style="1" customWidth="1"/>
    <col min="7" max="7" width="25.44140625" style="1" customWidth="1"/>
    <col min="8" max="8" width="22.33203125" style="1" customWidth="1"/>
    <col min="9" max="9" width="18.33203125" style="1" customWidth="1"/>
    <col min="10" max="10" width="22.109375" style="1" customWidth="1"/>
    <col min="11" max="11" width="23" style="1" customWidth="1"/>
    <col min="12" max="12" width="14.44140625" style="1" customWidth="1"/>
    <col min="13" max="14" width="9.109375" style="1"/>
    <col min="15" max="15" width="9.77734375" style="1" customWidth="1"/>
    <col min="16" max="16" width="9.109375" style="1"/>
    <col min="17" max="17" width="9.109375" style="1" customWidth="1"/>
    <col min="18" max="19" width="9.109375" style="1" hidden="1" customWidth="1"/>
    <col min="20" max="20" width="9.109375" style="1" customWidth="1"/>
    <col min="21" max="16384" width="9.109375" style="1"/>
  </cols>
  <sheetData>
    <row r="2" spans="2:19" x14ac:dyDescent="0.3">
      <c r="S2" s="31" t="s">
        <v>75</v>
      </c>
    </row>
    <row r="3" spans="2:19" x14ac:dyDescent="0.3">
      <c r="S3" s="31" t="s">
        <v>70</v>
      </c>
    </row>
    <row r="4" spans="2:19" x14ac:dyDescent="0.3">
      <c r="S4" s="31" t="s">
        <v>59</v>
      </c>
    </row>
    <row r="5" spans="2:19" x14ac:dyDescent="0.3">
      <c r="S5" s="31" t="s">
        <v>58</v>
      </c>
    </row>
    <row r="6" spans="2:19" x14ac:dyDescent="0.3">
      <c r="S6" s="31" t="s">
        <v>71</v>
      </c>
    </row>
    <row r="7" spans="2:19" x14ac:dyDescent="0.3">
      <c r="S7" s="31" t="s">
        <v>72</v>
      </c>
    </row>
    <row r="8" spans="2:19" x14ac:dyDescent="0.3">
      <c r="S8" s="31" t="s">
        <v>73</v>
      </c>
    </row>
    <row r="9" spans="2:19" x14ac:dyDescent="0.3">
      <c r="S9" s="31" t="s">
        <v>74</v>
      </c>
    </row>
    <row r="10" spans="2:19" x14ac:dyDescent="0.3">
      <c r="S10" s="31" t="s">
        <v>76</v>
      </c>
    </row>
    <row r="11" spans="2:19" ht="15" thickBot="1" x14ac:dyDescent="0.35">
      <c r="B11" s="15"/>
      <c r="C11" s="15"/>
      <c r="D11" s="15"/>
      <c r="E11" s="15"/>
      <c r="F11" s="15"/>
      <c r="G11" s="15"/>
      <c r="H11" s="15"/>
      <c r="I11" s="15"/>
      <c r="K11"/>
    </row>
    <row r="12" spans="2:19" x14ac:dyDescent="0.3">
      <c r="B12" s="16"/>
      <c r="C12" s="16"/>
      <c r="D12" s="16"/>
      <c r="E12" s="3"/>
      <c r="F12" s="3"/>
      <c r="G12" s="3"/>
      <c r="H12" s="3"/>
      <c r="S12" s="1" t="s">
        <v>38</v>
      </c>
    </row>
    <row r="13" spans="2:19" ht="68.25" customHeight="1" x14ac:dyDescent="0.6">
      <c r="B13" s="103" t="s">
        <v>31</v>
      </c>
      <c r="C13" s="103"/>
      <c r="D13" s="103"/>
      <c r="E13" s="103"/>
      <c r="F13" s="103"/>
      <c r="G13" s="103"/>
      <c r="H13" s="103"/>
      <c r="I13" s="103"/>
      <c r="S13" s="1" t="s">
        <v>57</v>
      </c>
    </row>
    <row r="14" spans="2:19" ht="15" thickBot="1" x14ac:dyDescent="0.35">
      <c r="B14" s="15"/>
      <c r="C14" s="15"/>
      <c r="D14" s="15"/>
      <c r="E14" s="15"/>
      <c r="F14" s="15"/>
      <c r="G14" s="15"/>
      <c r="H14" s="15"/>
      <c r="I14" s="15"/>
      <c r="S14" s="1" t="s">
        <v>55</v>
      </c>
    </row>
    <row r="15" spans="2:19" x14ac:dyDescent="0.3">
      <c r="B15" s="16"/>
      <c r="C15" s="16"/>
      <c r="D15" s="16"/>
      <c r="E15" s="3"/>
      <c r="F15" s="3"/>
      <c r="G15" s="3"/>
      <c r="H15" s="3"/>
      <c r="S15" s="1" t="s">
        <v>56</v>
      </c>
    </row>
    <row r="16" spans="2:19" ht="25.8" x14ac:dyDescent="0.5">
      <c r="B16" s="22" t="s">
        <v>46</v>
      </c>
      <c r="C16" s="22"/>
      <c r="D16" s="22"/>
      <c r="E16" s="3"/>
      <c r="F16" s="3"/>
      <c r="G16" s="3"/>
      <c r="H16" s="3"/>
    </row>
    <row r="17" spans="1:21" ht="15.6" x14ac:dyDescent="0.3">
      <c r="B17" s="109" t="s">
        <v>32</v>
      </c>
      <c r="C17" s="110"/>
      <c r="D17" s="110"/>
      <c r="E17" s="111"/>
      <c r="F17" s="113"/>
      <c r="G17" s="113"/>
      <c r="H17" s="113"/>
      <c r="R17" s="1" t="s">
        <v>65</v>
      </c>
    </row>
    <row r="18" spans="1:21" ht="15.6" x14ac:dyDescent="0.3">
      <c r="B18" s="112" t="s">
        <v>80</v>
      </c>
      <c r="C18" s="112"/>
      <c r="D18" s="112"/>
      <c r="E18" s="112"/>
      <c r="F18" s="114"/>
      <c r="G18" s="114"/>
      <c r="H18" s="114"/>
      <c r="R18" s="1" t="s">
        <v>66</v>
      </c>
    </row>
    <row r="19" spans="1:21" x14ac:dyDescent="0.3">
      <c r="B19" s="16"/>
      <c r="C19" s="16"/>
      <c r="D19" s="16"/>
      <c r="E19" s="3"/>
      <c r="F19" s="3"/>
      <c r="G19" s="3"/>
    </row>
    <row r="20" spans="1:21" ht="25.8" x14ac:dyDescent="0.5">
      <c r="A20" s="34"/>
      <c r="B20" s="35" t="s">
        <v>33</v>
      </c>
      <c r="C20" s="35"/>
      <c r="D20" s="35"/>
      <c r="E20" s="36"/>
      <c r="F20" s="36"/>
      <c r="G20" s="36"/>
      <c r="H20" s="34"/>
      <c r="I20" s="34"/>
      <c r="J20" s="34"/>
      <c r="K20" s="34"/>
      <c r="L20" s="34"/>
      <c r="M20" s="34"/>
      <c r="N20" s="34"/>
      <c r="O20" s="34"/>
      <c r="P20" s="34"/>
      <c r="Q20" s="34"/>
      <c r="R20" s="34" t="s">
        <v>68</v>
      </c>
      <c r="S20" s="34"/>
      <c r="T20" s="34"/>
      <c r="U20" s="34"/>
    </row>
    <row r="21" spans="1:21" x14ac:dyDescent="0.3">
      <c r="A21" s="34"/>
      <c r="B21" s="37"/>
      <c r="C21" s="37"/>
      <c r="D21" s="37"/>
      <c r="E21" s="36"/>
      <c r="F21" s="36"/>
      <c r="G21" s="36"/>
      <c r="H21" s="34"/>
      <c r="I21" s="34"/>
      <c r="J21" s="34"/>
      <c r="K21" s="34"/>
      <c r="L21" s="34"/>
      <c r="M21" s="34"/>
      <c r="N21" s="34"/>
      <c r="O21" s="34"/>
      <c r="P21" s="34"/>
      <c r="Q21" s="34"/>
      <c r="R21" s="34" t="s">
        <v>64</v>
      </c>
      <c r="S21" s="34"/>
      <c r="T21" s="34"/>
      <c r="U21" s="34"/>
    </row>
    <row r="22" spans="1:21" ht="21.75" customHeight="1" x14ac:dyDescent="0.3">
      <c r="A22" s="34"/>
      <c r="B22" s="88" t="s">
        <v>34</v>
      </c>
      <c r="C22" s="88"/>
      <c r="D22" s="88"/>
      <c r="E22" s="88"/>
      <c r="F22" s="108" t="s">
        <v>69</v>
      </c>
      <c r="G22" s="108"/>
      <c r="H22" s="108"/>
      <c r="I22" s="34"/>
      <c r="J22" s="34"/>
      <c r="K22" s="34"/>
      <c r="L22" s="34"/>
      <c r="M22" s="34"/>
      <c r="N22" s="34"/>
      <c r="O22" s="34"/>
      <c r="P22" s="34"/>
      <c r="Q22" s="34"/>
      <c r="R22" s="34" t="s">
        <v>67</v>
      </c>
      <c r="S22" s="34"/>
      <c r="T22" s="34"/>
      <c r="U22" s="34"/>
    </row>
    <row r="23" spans="1:21" ht="21" customHeight="1" x14ac:dyDescent="0.3">
      <c r="A23" s="34"/>
      <c r="B23" s="88" t="s">
        <v>35</v>
      </c>
      <c r="C23" s="88"/>
      <c r="D23" s="88"/>
      <c r="E23" s="88"/>
      <c r="F23" s="108"/>
      <c r="G23" s="108"/>
      <c r="H23" s="108"/>
      <c r="I23" s="34"/>
      <c r="J23" s="34"/>
      <c r="K23" s="34"/>
      <c r="L23" s="34"/>
      <c r="M23" s="34"/>
      <c r="N23" s="34"/>
      <c r="O23" s="34"/>
      <c r="P23" s="34"/>
      <c r="Q23" s="34"/>
      <c r="R23" s="34"/>
      <c r="S23" s="34"/>
      <c r="T23" s="34"/>
      <c r="U23" s="34"/>
    </row>
    <row r="24" spans="1:21" ht="21" customHeight="1" x14ac:dyDescent="0.3">
      <c r="A24" s="34"/>
      <c r="B24" s="99" t="s">
        <v>36</v>
      </c>
      <c r="C24" s="100"/>
      <c r="D24" s="100"/>
      <c r="E24" s="101"/>
      <c r="F24" s="115" t="s">
        <v>38</v>
      </c>
      <c r="G24" s="116"/>
      <c r="H24" s="117"/>
      <c r="I24" s="34"/>
      <c r="J24" s="34"/>
      <c r="K24" s="34"/>
      <c r="L24" s="34"/>
      <c r="M24" s="34"/>
      <c r="N24" s="34"/>
      <c r="O24" s="34"/>
      <c r="P24" s="34"/>
      <c r="Q24" s="34"/>
      <c r="R24" s="34"/>
      <c r="S24" s="34"/>
      <c r="T24" s="34"/>
      <c r="U24" s="34"/>
    </row>
    <row r="25" spans="1:21" ht="21" customHeight="1" x14ac:dyDescent="0.3">
      <c r="A25" s="34"/>
      <c r="B25" s="99" t="s">
        <v>37</v>
      </c>
      <c r="C25" s="100"/>
      <c r="D25" s="100"/>
      <c r="E25" s="101"/>
      <c r="F25" s="108" t="s">
        <v>68</v>
      </c>
      <c r="G25" s="108"/>
      <c r="H25" s="108"/>
      <c r="I25" s="34"/>
      <c r="J25" s="34"/>
      <c r="K25" s="34"/>
      <c r="L25" s="34"/>
      <c r="M25" s="34"/>
      <c r="N25" s="34"/>
      <c r="O25" s="34"/>
      <c r="P25" s="34"/>
      <c r="Q25" s="34"/>
      <c r="R25" s="34"/>
      <c r="S25" s="34"/>
      <c r="T25" s="34"/>
      <c r="U25" s="34"/>
    </row>
    <row r="26" spans="1:21" x14ac:dyDescent="0.3">
      <c r="A26" s="34"/>
      <c r="B26" s="34"/>
      <c r="C26" s="34"/>
      <c r="D26" s="34"/>
      <c r="E26" s="34"/>
      <c r="F26" s="34"/>
      <c r="G26" s="34"/>
      <c r="H26" s="34"/>
      <c r="I26" s="34"/>
      <c r="J26" s="34"/>
      <c r="K26" s="34"/>
      <c r="L26" s="34"/>
      <c r="M26" s="34"/>
      <c r="N26" s="34"/>
      <c r="O26" s="34"/>
      <c r="P26" s="34"/>
      <c r="Q26" s="34"/>
      <c r="R26" s="34"/>
      <c r="S26" s="34"/>
      <c r="T26" s="34"/>
      <c r="U26" s="34"/>
    </row>
    <row r="27" spans="1:21" ht="25.8" x14ac:dyDescent="0.5">
      <c r="A27" s="34"/>
      <c r="B27" s="35" t="s">
        <v>101</v>
      </c>
      <c r="C27" s="35"/>
      <c r="D27" s="35"/>
      <c r="E27" s="34"/>
      <c r="F27" s="34"/>
      <c r="G27" s="34"/>
      <c r="H27" s="34"/>
      <c r="I27" s="34"/>
      <c r="J27" s="34"/>
      <c r="K27" s="34"/>
      <c r="L27" s="34"/>
      <c r="M27" s="34"/>
      <c r="N27" s="34"/>
      <c r="O27" s="34"/>
      <c r="P27" s="34"/>
      <c r="Q27" s="34"/>
      <c r="R27" s="34"/>
      <c r="S27" s="34"/>
      <c r="T27" s="34"/>
      <c r="U27" s="34"/>
    </row>
    <row r="28" spans="1:21" ht="15" thickBot="1" x14ac:dyDescent="0.35">
      <c r="A28" s="34"/>
      <c r="B28" s="34"/>
      <c r="C28" s="34"/>
      <c r="D28" s="34"/>
      <c r="E28" s="34"/>
      <c r="F28" s="34"/>
      <c r="G28" s="34"/>
      <c r="H28" s="34"/>
      <c r="I28" s="34"/>
      <c r="J28" s="34"/>
      <c r="K28" s="34"/>
      <c r="L28" s="34"/>
      <c r="M28" s="34"/>
      <c r="N28" s="34"/>
      <c r="O28" s="34"/>
      <c r="P28" s="34"/>
      <c r="Q28" s="34"/>
      <c r="R28" s="34"/>
      <c r="S28" s="34"/>
      <c r="T28" s="34"/>
      <c r="U28" s="34"/>
    </row>
    <row r="29" spans="1:21" ht="54" customHeight="1" x14ac:dyDescent="0.3">
      <c r="A29" s="34"/>
      <c r="B29" s="89" t="s">
        <v>81</v>
      </c>
      <c r="C29" s="91" t="s">
        <v>89</v>
      </c>
      <c r="D29" s="91" t="s">
        <v>45</v>
      </c>
      <c r="E29" s="91" t="s">
        <v>90</v>
      </c>
      <c r="F29" s="91" t="s">
        <v>37</v>
      </c>
      <c r="G29" s="97" t="s">
        <v>84</v>
      </c>
      <c r="H29" s="93" t="s">
        <v>82</v>
      </c>
      <c r="I29" s="34"/>
      <c r="J29" s="34"/>
      <c r="K29" s="34"/>
      <c r="L29" s="34"/>
      <c r="M29" s="34"/>
      <c r="N29" s="34"/>
      <c r="O29" s="34"/>
      <c r="P29" s="34"/>
      <c r="Q29" s="34"/>
      <c r="R29" s="34"/>
      <c r="S29" s="34"/>
      <c r="T29" s="34"/>
      <c r="U29" s="34"/>
    </row>
    <row r="30" spans="1:21" ht="54" customHeight="1" x14ac:dyDescent="0.3">
      <c r="A30" s="34"/>
      <c r="B30" s="90"/>
      <c r="C30" s="92"/>
      <c r="D30" s="92"/>
      <c r="E30" s="92"/>
      <c r="F30" s="92"/>
      <c r="G30" s="98"/>
      <c r="H30" s="94"/>
      <c r="I30" s="34"/>
      <c r="J30" s="34"/>
      <c r="K30" s="34"/>
      <c r="L30" s="34"/>
      <c r="M30" s="34"/>
      <c r="N30" s="34"/>
      <c r="O30" s="34"/>
      <c r="P30" s="34"/>
      <c r="Q30" s="34"/>
      <c r="R30" s="34"/>
      <c r="S30" s="34"/>
      <c r="T30" s="34"/>
      <c r="U30" s="34"/>
    </row>
    <row r="31" spans="1:21" x14ac:dyDescent="0.3">
      <c r="A31" s="34"/>
      <c r="B31" s="38" t="s">
        <v>51</v>
      </c>
      <c r="C31" s="39">
        <v>50</v>
      </c>
      <c r="D31" s="40" t="str">
        <f>IF(C31&gt;0,$F$24," ")</f>
        <v>Pesos mexicanos</v>
      </c>
      <c r="E31" s="41">
        <v>200</v>
      </c>
      <c r="F31" s="40" t="str">
        <f>IF(E31&gt;0,$F$25," ")</f>
        <v>Litros</v>
      </c>
      <c r="G31" s="42">
        <f>IF(C31&gt;0,C31*E31," ")</f>
        <v>10000</v>
      </c>
      <c r="H31" s="43">
        <f>IF(C31&gt;0,G31/$G$45," ")</f>
        <v>0.33333333333333331</v>
      </c>
      <c r="I31" s="34"/>
      <c r="J31" s="34"/>
      <c r="K31" s="34"/>
      <c r="L31" s="34"/>
      <c r="M31" s="34"/>
      <c r="N31" s="34"/>
      <c r="O31" s="34"/>
      <c r="P31" s="34"/>
      <c r="Q31" s="34"/>
      <c r="R31" s="34"/>
      <c r="S31" s="34"/>
      <c r="T31" s="34"/>
      <c r="U31" s="34"/>
    </row>
    <row r="32" spans="1:21" x14ac:dyDescent="0.3">
      <c r="A32" s="34"/>
      <c r="B32" s="38" t="s">
        <v>52</v>
      </c>
      <c r="C32" s="39">
        <v>75</v>
      </c>
      <c r="D32" s="40" t="str">
        <f t="shared" ref="D32:D34" si="0">IF(C32&gt;0,$F$24," ")</f>
        <v>Pesos mexicanos</v>
      </c>
      <c r="E32" s="41">
        <v>100</v>
      </c>
      <c r="F32" s="40" t="str">
        <f t="shared" ref="F32:F34" si="1">IF(E32&gt;0,$F$25," ")</f>
        <v>Litros</v>
      </c>
      <c r="G32" s="42">
        <f t="shared" ref="G32:G44" si="2">IF(C32&gt;0,C32*E32," ")</f>
        <v>7500</v>
      </c>
      <c r="H32" s="43">
        <f t="shared" ref="H32:H44" si="3">IF(C32&gt;0,G32/$G$45," ")</f>
        <v>0.25</v>
      </c>
      <c r="I32" s="34"/>
      <c r="J32" s="34"/>
      <c r="K32" s="34"/>
      <c r="L32" s="34"/>
      <c r="M32" s="34"/>
      <c r="N32" s="34"/>
      <c r="O32" s="34"/>
      <c r="P32" s="34"/>
      <c r="Q32" s="34"/>
      <c r="R32" s="34"/>
      <c r="S32" s="34"/>
      <c r="T32" s="34"/>
      <c r="U32" s="34"/>
    </row>
    <row r="33" spans="1:21" x14ac:dyDescent="0.3">
      <c r="A33" s="34"/>
      <c r="B33" s="38" t="s">
        <v>53</v>
      </c>
      <c r="C33" s="39">
        <v>50</v>
      </c>
      <c r="D33" s="40" t="str">
        <f t="shared" si="0"/>
        <v>Pesos mexicanos</v>
      </c>
      <c r="E33" s="41">
        <v>100</v>
      </c>
      <c r="F33" s="40" t="str">
        <f t="shared" si="1"/>
        <v>Litros</v>
      </c>
      <c r="G33" s="42">
        <f t="shared" si="2"/>
        <v>5000</v>
      </c>
      <c r="H33" s="43">
        <f t="shared" si="3"/>
        <v>0.16666666666666666</v>
      </c>
      <c r="I33" s="34"/>
      <c r="J33" s="34"/>
      <c r="K33" s="34"/>
      <c r="L33" s="34"/>
      <c r="M33" s="34"/>
      <c r="N33" s="34"/>
      <c r="O33" s="34"/>
      <c r="P33" s="34"/>
      <c r="Q33" s="34"/>
      <c r="R33" s="34"/>
      <c r="S33" s="34"/>
      <c r="T33" s="34"/>
      <c r="U33" s="34"/>
    </row>
    <row r="34" spans="1:21" x14ac:dyDescent="0.3">
      <c r="A34" s="34"/>
      <c r="B34" s="38" t="s">
        <v>54</v>
      </c>
      <c r="C34" s="39">
        <v>75</v>
      </c>
      <c r="D34" s="40" t="str">
        <f t="shared" si="0"/>
        <v>Pesos mexicanos</v>
      </c>
      <c r="E34" s="41">
        <v>100</v>
      </c>
      <c r="F34" s="40" t="str">
        <f t="shared" si="1"/>
        <v>Litros</v>
      </c>
      <c r="G34" s="42">
        <f t="shared" si="2"/>
        <v>7500</v>
      </c>
      <c r="H34" s="43">
        <f t="shared" si="3"/>
        <v>0.25</v>
      </c>
      <c r="I34" s="34"/>
      <c r="J34" s="34"/>
      <c r="K34" s="34"/>
      <c r="L34" s="34"/>
      <c r="M34" s="34"/>
      <c r="N34" s="34"/>
      <c r="O34" s="34"/>
      <c r="P34" s="34"/>
      <c r="Q34" s="34"/>
      <c r="R34" s="34"/>
      <c r="S34" s="34"/>
      <c r="T34" s="34"/>
      <c r="U34" s="34"/>
    </row>
    <row r="35" spans="1:21" x14ac:dyDescent="0.3">
      <c r="A35" s="34"/>
      <c r="B35" s="38" t="s">
        <v>26</v>
      </c>
      <c r="C35" s="39"/>
      <c r="D35" s="40" t="str">
        <f t="shared" ref="D35:D44" si="4">IF(C35&gt;0,$F$24," ")</f>
        <v xml:space="preserve"> </v>
      </c>
      <c r="E35" s="41"/>
      <c r="F35" s="40" t="str">
        <f t="shared" ref="F35:F44" si="5">IF(E35&gt;0,$F$25," ")</f>
        <v xml:space="preserve"> </v>
      </c>
      <c r="G35" s="42" t="str">
        <f t="shared" si="2"/>
        <v xml:space="preserve"> </v>
      </c>
      <c r="H35" s="43" t="str">
        <f t="shared" si="3"/>
        <v xml:space="preserve"> </v>
      </c>
      <c r="I35" s="34"/>
      <c r="J35" s="34"/>
      <c r="K35" s="34"/>
      <c r="L35" s="34"/>
      <c r="M35" s="34"/>
      <c r="N35" s="34"/>
      <c r="O35" s="34"/>
      <c r="P35" s="34"/>
      <c r="Q35" s="34"/>
      <c r="R35" s="34"/>
      <c r="S35" s="34"/>
      <c r="T35" s="34"/>
      <c r="U35" s="34"/>
    </row>
    <row r="36" spans="1:21" x14ac:dyDescent="0.3">
      <c r="A36" s="34"/>
      <c r="B36" s="38" t="s">
        <v>26</v>
      </c>
      <c r="C36" s="39"/>
      <c r="D36" s="40" t="str">
        <f t="shared" si="4"/>
        <v xml:space="preserve"> </v>
      </c>
      <c r="E36" s="41"/>
      <c r="F36" s="40" t="str">
        <f t="shared" si="5"/>
        <v xml:space="preserve"> </v>
      </c>
      <c r="G36" s="42" t="str">
        <f t="shared" si="2"/>
        <v xml:space="preserve"> </v>
      </c>
      <c r="H36" s="43" t="str">
        <f t="shared" si="3"/>
        <v xml:space="preserve"> </v>
      </c>
      <c r="I36" s="34"/>
      <c r="J36" s="34"/>
      <c r="K36" s="34"/>
      <c r="L36" s="34"/>
      <c r="M36" s="34"/>
      <c r="N36" s="34"/>
      <c r="O36" s="34"/>
      <c r="P36" s="34"/>
      <c r="Q36" s="34"/>
      <c r="R36" s="34"/>
      <c r="S36" s="34"/>
      <c r="T36" s="34"/>
      <c r="U36" s="34"/>
    </row>
    <row r="37" spans="1:21" x14ac:dyDescent="0.3">
      <c r="A37" s="34"/>
      <c r="B37" s="38" t="s">
        <v>26</v>
      </c>
      <c r="C37" s="39"/>
      <c r="D37" s="40" t="str">
        <f t="shared" si="4"/>
        <v xml:space="preserve"> </v>
      </c>
      <c r="E37" s="41"/>
      <c r="F37" s="40" t="str">
        <f t="shared" si="5"/>
        <v xml:space="preserve"> </v>
      </c>
      <c r="G37" s="42" t="str">
        <f t="shared" si="2"/>
        <v xml:space="preserve"> </v>
      </c>
      <c r="H37" s="43" t="str">
        <f t="shared" si="3"/>
        <v xml:space="preserve"> </v>
      </c>
      <c r="I37" s="34"/>
      <c r="J37" s="34"/>
      <c r="K37" s="34"/>
      <c r="L37" s="34"/>
      <c r="M37" s="34"/>
      <c r="N37" s="34"/>
      <c r="O37" s="34"/>
      <c r="P37" s="34"/>
      <c r="Q37" s="34"/>
      <c r="R37" s="34"/>
      <c r="S37" s="34"/>
      <c r="T37" s="34"/>
      <c r="U37" s="34"/>
    </row>
    <row r="38" spans="1:21" x14ac:dyDescent="0.3">
      <c r="A38" s="34"/>
      <c r="B38" s="38" t="s">
        <v>26</v>
      </c>
      <c r="C38" s="39"/>
      <c r="D38" s="40" t="str">
        <f t="shared" si="4"/>
        <v xml:space="preserve"> </v>
      </c>
      <c r="E38" s="41"/>
      <c r="F38" s="40" t="str">
        <f t="shared" si="5"/>
        <v xml:space="preserve"> </v>
      </c>
      <c r="G38" s="42" t="str">
        <f t="shared" si="2"/>
        <v xml:space="preserve"> </v>
      </c>
      <c r="H38" s="43" t="str">
        <f t="shared" si="3"/>
        <v xml:space="preserve"> </v>
      </c>
      <c r="I38" s="34"/>
      <c r="J38" s="34"/>
      <c r="K38" s="34"/>
      <c r="L38" s="34"/>
      <c r="M38" s="34"/>
      <c r="N38" s="34"/>
      <c r="O38" s="34"/>
      <c r="P38" s="34"/>
      <c r="Q38" s="34"/>
      <c r="R38" s="34"/>
      <c r="S38" s="34"/>
      <c r="T38" s="34"/>
      <c r="U38" s="34"/>
    </row>
    <row r="39" spans="1:21" x14ac:dyDescent="0.3">
      <c r="A39" s="34"/>
      <c r="B39" s="38" t="s">
        <v>26</v>
      </c>
      <c r="C39" s="39"/>
      <c r="D39" s="40" t="str">
        <f t="shared" si="4"/>
        <v xml:space="preserve"> </v>
      </c>
      <c r="E39" s="41"/>
      <c r="F39" s="40" t="str">
        <f t="shared" si="5"/>
        <v xml:space="preserve"> </v>
      </c>
      <c r="G39" s="42" t="str">
        <f t="shared" si="2"/>
        <v xml:space="preserve"> </v>
      </c>
      <c r="H39" s="43" t="str">
        <f t="shared" si="3"/>
        <v xml:space="preserve"> </v>
      </c>
      <c r="I39" s="34"/>
      <c r="J39" s="34"/>
      <c r="K39" s="34"/>
      <c r="L39" s="34"/>
      <c r="M39" s="34"/>
      <c r="N39" s="34"/>
      <c r="O39" s="34"/>
      <c r="P39" s="34"/>
      <c r="Q39" s="34"/>
      <c r="R39" s="34"/>
      <c r="S39" s="34"/>
      <c r="T39" s="34"/>
      <c r="U39" s="34"/>
    </row>
    <row r="40" spans="1:21" x14ac:dyDescent="0.3">
      <c r="A40" s="34"/>
      <c r="B40" s="38" t="s">
        <v>26</v>
      </c>
      <c r="C40" s="39"/>
      <c r="D40" s="40" t="str">
        <f t="shared" si="4"/>
        <v xml:space="preserve"> </v>
      </c>
      <c r="E40" s="41"/>
      <c r="F40" s="40" t="str">
        <f t="shared" si="5"/>
        <v xml:space="preserve"> </v>
      </c>
      <c r="G40" s="42" t="str">
        <f t="shared" si="2"/>
        <v xml:space="preserve"> </v>
      </c>
      <c r="H40" s="43" t="str">
        <f t="shared" si="3"/>
        <v xml:space="preserve"> </v>
      </c>
      <c r="I40" s="34"/>
      <c r="J40" s="34"/>
      <c r="K40" s="34"/>
      <c r="L40" s="34"/>
      <c r="M40" s="34"/>
      <c r="N40" s="34"/>
      <c r="O40" s="34"/>
      <c r="P40" s="34"/>
      <c r="Q40" s="34"/>
      <c r="R40" s="34"/>
      <c r="S40" s="34"/>
      <c r="T40" s="34"/>
      <c r="U40" s="34"/>
    </row>
    <row r="41" spans="1:21" x14ac:dyDescent="0.3">
      <c r="A41" s="34"/>
      <c r="B41" s="38" t="s">
        <v>26</v>
      </c>
      <c r="C41" s="39"/>
      <c r="D41" s="40" t="str">
        <f t="shared" si="4"/>
        <v xml:space="preserve"> </v>
      </c>
      <c r="E41" s="41"/>
      <c r="F41" s="40" t="str">
        <f t="shared" si="5"/>
        <v xml:space="preserve"> </v>
      </c>
      <c r="G41" s="42" t="str">
        <f t="shared" si="2"/>
        <v xml:space="preserve"> </v>
      </c>
      <c r="H41" s="43" t="str">
        <f t="shared" si="3"/>
        <v xml:space="preserve"> </v>
      </c>
      <c r="I41" s="34"/>
      <c r="J41" s="34"/>
      <c r="K41" s="34"/>
      <c r="L41" s="34"/>
      <c r="M41" s="34"/>
      <c r="N41" s="34"/>
      <c r="O41" s="34"/>
      <c r="P41" s="34"/>
      <c r="Q41" s="34"/>
      <c r="R41" s="34"/>
      <c r="S41" s="34"/>
      <c r="T41" s="34"/>
      <c r="U41" s="34"/>
    </row>
    <row r="42" spans="1:21" x14ac:dyDescent="0.3">
      <c r="A42" s="34"/>
      <c r="B42" s="38" t="s">
        <v>26</v>
      </c>
      <c r="C42" s="39"/>
      <c r="D42" s="40" t="str">
        <f t="shared" si="4"/>
        <v xml:space="preserve"> </v>
      </c>
      <c r="E42" s="41"/>
      <c r="F42" s="40" t="str">
        <f t="shared" si="5"/>
        <v xml:space="preserve"> </v>
      </c>
      <c r="G42" s="42" t="str">
        <f t="shared" si="2"/>
        <v xml:space="preserve"> </v>
      </c>
      <c r="H42" s="43" t="str">
        <f t="shared" si="3"/>
        <v xml:space="preserve"> </v>
      </c>
      <c r="I42" s="34"/>
      <c r="J42" s="34"/>
      <c r="K42" s="34"/>
      <c r="L42" s="34"/>
      <c r="M42" s="34"/>
      <c r="N42" s="34"/>
      <c r="O42" s="34"/>
      <c r="P42" s="34"/>
      <c r="Q42" s="34"/>
      <c r="R42" s="34"/>
      <c r="S42" s="34"/>
      <c r="T42" s="34"/>
      <c r="U42" s="34"/>
    </row>
    <row r="43" spans="1:21" x14ac:dyDescent="0.3">
      <c r="A43" s="34"/>
      <c r="B43" s="38" t="s">
        <v>26</v>
      </c>
      <c r="C43" s="39"/>
      <c r="D43" s="40" t="str">
        <f t="shared" si="4"/>
        <v xml:space="preserve"> </v>
      </c>
      <c r="E43" s="41"/>
      <c r="F43" s="40" t="str">
        <f t="shared" si="5"/>
        <v xml:space="preserve"> </v>
      </c>
      <c r="G43" s="42" t="str">
        <f t="shared" si="2"/>
        <v xml:space="preserve"> </v>
      </c>
      <c r="H43" s="43" t="str">
        <f t="shared" si="3"/>
        <v xml:space="preserve"> </v>
      </c>
      <c r="I43" s="34"/>
      <c r="J43" s="34"/>
      <c r="K43" s="34"/>
      <c r="L43" s="34"/>
      <c r="M43" s="34"/>
      <c r="N43" s="34"/>
      <c r="O43" s="34"/>
      <c r="P43" s="34"/>
      <c r="Q43" s="34"/>
      <c r="R43" s="34"/>
      <c r="S43" s="34"/>
      <c r="T43" s="34"/>
      <c r="U43" s="34"/>
    </row>
    <row r="44" spans="1:21" ht="15" thickBot="1" x14ac:dyDescent="0.35">
      <c r="A44" s="34"/>
      <c r="B44" s="44" t="s">
        <v>26</v>
      </c>
      <c r="C44" s="45"/>
      <c r="D44" s="40" t="str">
        <f t="shared" si="4"/>
        <v xml:space="preserve"> </v>
      </c>
      <c r="E44" s="46"/>
      <c r="F44" s="40" t="str">
        <f t="shared" si="5"/>
        <v xml:space="preserve"> </v>
      </c>
      <c r="G44" s="42" t="str">
        <f t="shared" si="2"/>
        <v xml:space="preserve"> </v>
      </c>
      <c r="H44" s="43" t="str">
        <f t="shared" si="3"/>
        <v xml:space="preserve"> </v>
      </c>
      <c r="I44" s="34"/>
      <c r="J44" s="34"/>
      <c r="K44" s="34"/>
      <c r="L44" s="34"/>
      <c r="M44" s="34"/>
      <c r="N44" s="34"/>
      <c r="O44" s="34"/>
      <c r="P44" s="34"/>
      <c r="Q44" s="34"/>
      <c r="R44" s="34"/>
      <c r="S44" s="34"/>
      <c r="T44" s="34"/>
      <c r="U44" s="34"/>
    </row>
    <row r="45" spans="1:21" ht="15" thickBot="1" x14ac:dyDescent="0.35">
      <c r="A45" s="34"/>
      <c r="B45" s="47" t="s">
        <v>22</v>
      </c>
      <c r="C45" s="48">
        <f>SUM(C31:C44)</f>
        <v>250</v>
      </c>
      <c r="D45" s="49"/>
      <c r="E45" s="50">
        <f>SUM(E31:E44)</f>
        <v>500</v>
      </c>
      <c r="F45" s="50"/>
      <c r="G45" s="51">
        <f>SUM(G31:G44)</f>
        <v>30000</v>
      </c>
      <c r="H45" s="52">
        <f>SUM(H31:H44)</f>
        <v>0.99999999999999989</v>
      </c>
      <c r="I45" s="34"/>
      <c r="J45" s="34"/>
      <c r="K45" s="34"/>
      <c r="L45" s="34"/>
      <c r="M45" s="34"/>
      <c r="N45" s="34"/>
      <c r="O45" s="34"/>
      <c r="P45" s="34"/>
      <c r="Q45" s="34"/>
      <c r="R45" s="34"/>
      <c r="S45" s="34"/>
      <c r="T45" s="34"/>
      <c r="U45" s="34"/>
    </row>
    <row r="46" spans="1:21" ht="49.95" customHeight="1" x14ac:dyDescent="0.3">
      <c r="A46" s="34"/>
      <c r="B46" s="102" t="s">
        <v>92</v>
      </c>
      <c r="C46" s="102"/>
      <c r="D46" s="102"/>
      <c r="E46" s="102"/>
      <c r="F46" s="102"/>
      <c r="G46" s="102"/>
      <c r="H46" s="102"/>
      <c r="I46" s="34"/>
      <c r="J46" s="34"/>
      <c r="K46" s="34"/>
      <c r="L46" s="34"/>
      <c r="M46" s="34"/>
      <c r="N46" s="34"/>
      <c r="O46" s="34"/>
      <c r="P46" s="34"/>
      <c r="Q46" s="34"/>
      <c r="R46" s="34"/>
      <c r="S46" s="34"/>
      <c r="T46" s="34"/>
      <c r="U46" s="34"/>
    </row>
    <row r="47" spans="1:21" s="31" customFormat="1" ht="30.45" customHeight="1" x14ac:dyDescent="0.3">
      <c r="A47" s="34"/>
      <c r="B47" s="67"/>
      <c r="C47" s="67"/>
      <c r="D47" s="67"/>
      <c r="E47" s="67"/>
      <c r="F47" s="67"/>
      <c r="G47" s="67"/>
      <c r="H47" s="67"/>
      <c r="I47" s="34"/>
      <c r="J47" s="34"/>
      <c r="K47" s="34"/>
      <c r="L47" s="34"/>
      <c r="M47" s="34"/>
      <c r="N47" s="34"/>
      <c r="O47" s="34"/>
      <c r="P47" s="34"/>
      <c r="Q47" s="34"/>
      <c r="R47" s="34"/>
      <c r="S47" s="34"/>
      <c r="T47" s="34"/>
      <c r="U47" s="34"/>
    </row>
    <row r="48" spans="1:21" ht="25.8" x14ac:dyDescent="0.5">
      <c r="A48" s="34"/>
      <c r="B48" s="53" t="s">
        <v>99</v>
      </c>
      <c r="C48" s="35"/>
      <c r="D48" s="35"/>
      <c r="E48" s="34"/>
      <c r="F48" s="34"/>
      <c r="G48" s="34"/>
      <c r="H48" s="34"/>
      <c r="I48" s="34"/>
      <c r="J48" s="34"/>
      <c r="K48" s="34"/>
      <c r="L48" s="34"/>
      <c r="M48" s="34"/>
      <c r="N48" s="34"/>
      <c r="O48" s="34"/>
      <c r="P48" s="34"/>
      <c r="Q48" s="34"/>
      <c r="R48" s="34"/>
      <c r="S48" s="34"/>
      <c r="T48" s="34"/>
      <c r="U48" s="34"/>
    </row>
    <row r="49" spans="1:21" ht="15" thickBot="1" x14ac:dyDescent="0.35">
      <c r="A49" s="34"/>
      <c r="B49" s="34"/>
      <c r="C49" s="34"/>
      <c r="D49" s="34"/>
      <c r="E49" s="34"/>
      <c r="F49" s="34"/>
      <c r="G49" s="34"/>
      <c r="H49" s="34"/>
      <c r="I49" s="34"/>
      <c r="J49" s="34"/>
      <c r="K49" s="34"/>
      <c r="L49" s="34"/>
      <c r="M49" s="34"/>
      <c r="N49" s="34"/>
      <c r="O49" s="34"/>
      <c r="P49" s="34"/>
      <c r="Q49" s="34"/>
      <c r="R49" s="34"/>
      <c r="S49" s="34"/>
      <c r="T49" s="34"/>
      <c r="U49" s="34"/>
    </row>
    <row r="50" spans="1:21" ht="38.25" customHeight="1" x14ac:dyDescent="0.3">
      <c r="A50" s="34"/>
      <c r="B50" s="104" t="s">
        <v>43</v>
      </c>
      <c r="C50" s="95" t="s">
        <v>44</v>
      </c>
      <c r="D50" s="91" t="s">
        <v>45</v>
      </c>
      <c r="E50" s="86" t="s">
        <v>86</v>
      </c>
      <c r="F50" s="86" t="s">
        <v>85</v>
      </c>
      <c r="G50" s="106" t="s">
        <v>87</v>
      </c>
      <c r="H50" s="91" t="s">
        <v>37</v>
      </c>
      <c r="I50" s="84" t="s">
        <v>88</v>
      </c>
      <c r="J50" s="84" t="s">
        <v>47</v>
      </c>
      <c r="K50" s="34"/>
      <c r="L50" s="34"/>
      <c r="M50" s="34"/>
      <c r="N50" s="34"/>
      <c r="O50" s="34"/>
      <c r="P50" s="34"/>
      <c r="Q50" s="34"/>
      <c r="R50" s="34"/>
      <c r="S50" s="34"/>
      <c r="T50" s="34"/>
      <c r="U50" s="34"/>
    </row>
    <row r="51" spans="1:21" ht="52.5" customHeight="1" x14ac:dyDescent="0.3">
      <c r="A51" s="34"/>
      <c r="B51" s="105"/>
      <c r="C51" s="96"/>
      <c r="D51" s="92"/>
      <c r="E51" s="87"/>
      <c r="F51" s="87"/>
      <c r="G51" s="107"/>
      <c r="H51" s="92"/>
      <c r="I51" s="85"/>
      <c r="J51" s="85"/>
      <c r="K51" s="34"/>
      <c r="L51" s="34"/>
      <c r="M51" s="34"/>
      <c r="N51" s="34"/>
      <c r="O51" s="34"/>
      <c r="P51" s="34"/>
      <c r="Q51" s="34"/>
      <c r="R51" s="34"/>
      <c r="S51" s="34"/>
      <c r="T51" s="34"/>
      <c r="U51" s="34"/>
    </row>
    <row r="52" spans="1:21" ht="15" customHeight="1" x14ac:dyDescent="0.3">
      <c r="A52" s="34"/>
      <c r="B52" s="38" t="s">
        <v>48</v>
      </c>
      <c r="C52" s="41">
        <v>50000</v>
      </c>
      <c r="D52" s="40" t="str">
        <f>IF(C52&gt;0,$F$24," ")</f>
        <v>Pesos mexicanos</v>
      </c>
      <c r="E52" s="54">
        <v>0.5625</v>
      </c>
      <c r="F52" s="55">
        <v>0.3</v>
      </c>
      <c r="G52" s="56">
        <f>IF(C52&gt;0, F52*E52*SUM($C$45*365), " ")</f>
        <v>15398.437499999998</v>
      </c>
      <c r="H52" s="40" t="str">
        <f>IF(C52&gt;0,$F$25," ")</f>
        <v>Litros</v>
      </c>
      <c r="I52" s="42">
        <f>IF(C52&gt;0,SUM(G52/$C$45)*$G$45," ")</f>
        <v>1847812.4999999998</v>
      </c>
      <c r="J52" s="56">
        <f>IF(C52&gt;0, C52/I52," ")</f>
        <v>2.7059022492812449E-2</v>
      </c>
      <c r="K52" s="34"/>
      <c r="L52" s="34"/>
      <c r="M52" s="34"/>
      <c r="N52" s="34"/>
      <c r="O52" s="34"/>
      <c r="P52" s="34"/>
      <c r="Q52" s="34"/>
      <c r="R52" s="34"/>
      <c r="S52" s="34"/>
      <c r="T52" s="34"/>
      <c r="U52" s="34"/>
    </row>
    <row r="53" spans="1:21" x14ac:dyDescent="0.3">
      <c r="A53" s="34"/>
      <c r="B53" s="38" t="s">
        <v>49</v>
      </c>
      <c r="C53" s="41">
        <v>25000</v>
      </c>
      <c r="D53" s="40" t="str">
        <f>D52</f>
        <v>Pesos mexicanos</v>
      </c>
      <c r="E53" s="54">
        <v>1</v>
      </c>
      <c r="F53" s="55">
        <v>0.15</v>
      </c>
      <c r="G53" s="56">
        <f t="shared" ref="G53:G63" si="6">IF(C53&gt;0, F53*E53*SUM($C$45*365), " ")</f>
        <v>13687.5</v>
      </c>
      <c r="H53" s="40" t="str">
        <f t="shared" ref="H53:H63" si="7">IF(C53&gt;0,$F$25," ")</f>
        <v>Litros</v>
      </c>
      <c r="I53" s="42">
        <f t="shared" ref="I53:I63" si="8">IF(C53&gt;0,SUM(G53/$C$45)*$G$45," ")</f>
        <v>1642500</v>
      </c>
      <c r="J53" s="56">
        <f t="shared" ref="J53:J63" si="9">IF(C53&gt;0, C53/I53," ")</f>
        <v>1.5220700152207001E-2</v>
      </c>
      <c r="K53" s="34"/>
      <c r="L53" s="34"/>
      <c r="M53" s="34"/>
      <c r="N53" s="34"/>
      <c r="O53" s="34"/>
      <c r="P53" s="34"/>
      <c r="Q53" s="34"/>
      <c r="R53" s="34"/>
      <c r="S53" s="34"/>
      <c r="T53" s="34"/>
      <c r="U53" s="34"/>
    </row>
    <row r="54" spans="1:21" x14ac:dyDescent="0.3">
      <c r="A54" s="34"/>
      <c r="B54" s="38" t="s">
        <v>50</v>
      </c>
      <c r="C54" s="41">
        <v>20000</v>
      </c>
      <c r="D54" s="40" t="str">
        <f t="shared" ref="D54" si="10">IF(C54&gt;0,$F$24," ")</f>
        <v>Pesos mexicanos</v>
      </c>
      <c r="E54" s="54">
        <v>1</v>
      </c>
      <c r="F54" s="55">
        <v>0.05</v>
      </c>
      <c r="G54" s="56">
        <f t="shared" si="6"/>
        <v>4562.5</v>
      </c>
      <c r="H54" s="40" t="str">
        <f t="shared" si="7"/>
        <v>Litros</v>
      </c>
      <c r="I54" s="42">
        <f t="shared" si="8"/>
        <v>547500</v>
      </c>
      <c r="J54" s="56">
        <f t="shared" si="9"/>
        <v>3.6529680365296802E-2</v>
      </c>
      <c r="K54" s="34"/>
      <c r="L54" s="34"/>
      <c r="M54" s="34"/>
      <c r="N54" s="34"/>
      <c r="O54" s="34"/>
      <c r="P54" s="34"/>
      <c r="Q54" s="34"/>
      <c r="R54" s="34"/>
      <c r="S54" s="34"/>
      <c r="T54" s="34"/>
      <c r="U54" s="34"/>
    </row>
    <row r="55" spans="1:21" x14ac:dyDescent="0.3">
      <c r="A55" s="34"/>
      <c r="B55" s="38"/>
      <c r="C55" s="57"/>
      <c r="D55" s="40" t="str">
        <f t="shared" ref="D55:D63" si="11">IF(C55&gt;0,$F$24," ")</f>
        <v xml:space="preserve"> </v>
      </c>
      <c r="E55" s="54"/>
      <c r="F55" s="55"/>
      <c r="G55" s="56" t="str">
        <f t="shared" si="6"/>
        <v xml:space="preserve"> </v>
      </c>
      <c r="H55" s="40" t="str">
        <f t="shared" si="7"/>
        <v xml:space="preserve"> </v>
      </c>
      <c r="I55" s="42" t="str">
        <f t="shared" si="8"/>
        <v xml:space="preserve"> </v>
      </c>
      <c r="J55" s="56" t="str">
        <f t="shared" si="9"/>
        <v xml:space="preserve"> </v>
      </c>
      <c r="K55" s="34"/>
      <c r="L55" s="34"/>
      <c r="M55" s="34"/>
      <c r="N55" s="34"/>
      <c r="O55" s="34"/>
      <c r="P55" s="34"/>
      <c r="Q55" s="34"/>
      <c r="R55" s="34"/>
      <c r="S55" s="34"/>
      <c r="T55" s="34"/>
      <c r="U55" s="34"/>
    </row>
    <row r="56" spans="1:21" ht="16.5" customHeight="1" x14ac:dyDescent="0.3">
      <c r="A56" s="34"/>
      <c r="B56" s="38"/>
      <c r="C56" s="41"/>
      <c r="D56" s="40" t="str">
        <f t="shared" si="11"/>
        <v xml:space="preserve"> </v>
      </c>
      <c r="E56" s="54"/>
      <c r="F56" s="55"/>
      <c r="G56" s="56" t="str">
        <f t="shared" si="6"/>
        <v xml:space="preserve"> </v>
      </c>
      <c r="H56" s="40" t="str">
        <f t="shared" si="7"/>
        <v xml:space="preserve"> </v>
      </c>
      <c r="I56" s="42" t="str">
        <f t="shared" si="8"/>
        <v xml:space="preserve"> </v>
      </c>
      <c r="J56" s="56" t="str">
        <f t="shared" si="9"/>
        <v xml:space="preserve"> </v>
      </c>
      <c r="K56" s="34"/>
      <c r="L56" s="34"/>
      <c r="M56" s="34"/>
      <c r="N56" s="34"/>
      <c r="O56" s="34"/>
      <c r="P56" s="34"/>
      <c r="Q56" s="34"/>
      <c r="R56" s="34"/>
      <c r="S56" s="34"/>
      <c r="T56" s="34"/>
      <c r="U56" s="34"/>
    </row>
    <row r="57" spans="1:21" x14ac:dyDescent="0.3">
      <c r="A57" s="34"/>
      <c r="B57" s="38"/>
      <c r="C57" s="41"/>
      <c r="D57" s="40" t="str">
        <f t="shared" si="11"/>
        <v xml:space="preserve"> </v>
      </c>
      <c r="E57" s="54"/>
      <c r="F57" s="55"/>
      <c r="G57" s="56" t="str">
        <f t="shared" si="6"/>
        <v xml:space="preserve"> </v>
      </c>
      <c r="H57" s="40" t="str">
        <f t="shared" si="7"/>
        <v xml:space="preserve"> </v>
      </c>
      <c r="I57" s="42" t="str">
        <f t="shared" si="8"/>
        <v xml:space="preserve"> </v>
      </c>
      <c r="J57" s="56" t="str">
        <f t="shared" si="9"/>
        <v xml:space="preserve"> </v>
      </c>
      <c r="K57" s="34"/>
      <c r="L57" s="58"/>
      <c r="M57" s="34"/>
      <c r="N57" s="34"/>
      <c r="O57" s="34"/>
      <c r="P57" s="34"/>
      <c r="Q57" s="34"/>
      <c r="R57" s="34"/>
      <c r="S57" s="34"/>
      <c r="T57" s="34"/>
      <c r="U57" s="34"/>
    </row>
    <row r="58" spans="1:21" x14ac:dyDescent="0.3">
      <c r="A58" s="34"/>
      <c r="B58" s="38"/>
      <c r="C58" s="41"/>
      <c r="D58" s="40" t="str">
        <f t="shared" si="11"/>
        <v xml:space="preserve"> </v>
      </c>
      <c r="E58" s="54"/>
      <c r="F58" s="55"/>
      <c r="G58" s="56" t="str">
        <f t="shared" si="6"/>
        <v xml:space="preserve"> </v>
      </c>
      <c r="H58" s="40" t="str">
        <f t="shared" si="7"/>
        <v xml:space="preserve"> </v>
      </c>
      <c r="I58" s="42" t="str">
        <f t="shared" si="8"/>
        <v xml:space="preserve"> </v>
      </c>
      <c r="J58" s="56" t="str">
        <f t="shared" si="9"/>
        <v xml:space="preserve"> </v>
      </c>
      <c r="K58" s="34"/>
      <c r="L58" s="34"/>
      <c r="M58" s="34"/>
      <c r="N58" s="34"/>
      <c r="O58" s="34"/>
      <c r="P58" s="34"/>
      <c r="Q58" s="34"/>
      <c r="R58" s="34"/>
      <c r="S58" s="34"/>
      <c r="T58" s="34"/>
      <c r="U58" s="34"/>
    </row>
    <row r="59" spans="1:21" x14ac:dyDescent="0.3">
      <c r="A59" s="34"/>
      <c r="B59" s="38"/>
      <c r="C59" s="41"/>
      <c r="D59" s="40" t="str">
        <f t="shared" si="11"/>
        <v xml:space="preserve"> </v>
      </c>
      <c r="E59" s="54"/>
      <c r="F59" s="55"/>
      <c r="G59" s="56" t="str">
        <f t="shared" si="6"/>
        <v xml:space="preserve"> </v>
      </c>
      <c r="H59" s="40" t="str">
        <f t="shared" si="7"/>
        <v xml:space="preserve"> </v>
      </c>
      <c r="I59" s="42" t="str">
        <f t="shared" si="8"/>
        <v xml:space="preserve"> </v>
      </c>
      <c r="J59" s="56" t="str">
        <f t="shared" si="9"/>
        <v xml:space="preserve"> </v>
      </c>
      <c r="K59" s="34"/>
      <c r="L59" s="34"/>
      <c r="M59" s="34"/>
      <c r="N59" s="34"/>
      <c r="O59" s="34"/>
      <c r="P59" s="34"/>
      <c r="Q59" s="34"/>
      <c r="R59" s="34"/>
      <c r="S59" s="34"/>
      <c r="T59" s="34"/>
      <c r="U59" s="34"/>
    </row>
    <row r="60" spans="1:21" x14ac:dyDescent="0.3">
      <c r="A60" s="34"/>
      <c r="B60" s="38"/>
      <c r="C60" s="41"/>
      <c r="D60" s="40" t="str">
        <f t="shared" si="11"/>
        <v xml:space="preserve"> </v>
      </c>
      <c r="E60" s="54"/>
      <c r="F60" s="55"/>
      <c r="G60" s="56" t="str">
        <f t="shared" si="6"/>
        <v xml:space="preserve"> </v>
      </c>
      <c r="H60" s="40" t="str">
        <f t="shared" si="7"/>
        <v xml:space="preserve"> </v>
      </c>
      <c r="I60" s="42" t="str">
        <f t="shared" si="8"/>
        <v xml:space="preserve"> </v>
      </c>
      <c r="J60" s="56" t="str">
        <f t="shared" si="9"/>
        <v xml:space="preserve"> </v>
      </c>
      <c r="K60" s="34"/>
      <c r="L60" s="34"/>
      <c r="M60" s="34"/>
      <c r="N60" s="34"/>
      <c r="O60" s="34"/>
      <c r="P60" s="34"/>
      <c r="Q60" s="34"/>
      <c r="R60" s="34"/>
      <c r="S60" s="34"/>
      <c r="T60" s="34"/>
      <c r="U60" s="34"/>
    </row>
    <row r="61" spans="1:21" x14ac:dyDescent="0.3">
      <c r="A61" s="34"/>
      <c r="B61" s="38"/>
      <c r="C61" s="41"/>
      <c r="D61" s="40" t="str">
        <f t="shared" si="11"/>
        <v xml:space="preserve"> </v>
      </c>
      <c r="E61" s="54"/>
      <c r="F61" s="55"/>
      <c r="G61" s="56" t="str">
        <f t="shared" si="6"/>
        <v xml:space="preserve"> </v>
      </c>
      <c r="H61" s="40" t="str">
        <f t="shared" si="7"/>
        <v xml:space="preserve"> </v>
      </c>
      <c r="I61" s="42" t="str">
        <f t="shared" si="8"/>
        <v xml:space="preserve"> </v>
      </c>
      <c r="J61" s="56" t="str">
        <f t="shared" si="9"/>
        <v xml:space="preserve"> </v>
      </c>
      <c r="K61" s="34"/>
      <c r="L61" s="34"/>
      <c r="M61" s="34"/>
      <c r="N61" s="34"/>
      <c r="O61" s="34"/>
      <c r="P61" s="34"/>
      <c r="Q61" s="34"/>
      <c r="R61" s="34"/>
      <c r="S61" s="34"/>
      <c r="T61" s="34"/>
      <c r="U61" s="34"/>
    </row>
    <row r="62" spans="1:21" x14ac:dyDescent="0.3">
      <c r="A62" s="34"/>
      <c r="B62" s="38"/>
      <c r="C62" s="41"/>
      <c r="D62" s="40" t="str">
        <f t="shared" si="11"/>
        <v xml:space="preserve"> </v>
      </c>
      <c r="E62" s="54"/>
      <c r="F62" s="55"/>
      <c r="G62" s="56" t="str">
        <f t="shared" si="6"/>
        <v xml:space="preserve"> </v>
      </c>
      <c r="H62" s="40" t="str">
        <f t="shared" si="7"/>
        <v xml:space="preserve"> </v>
      </c>
      <c r="I62" s="42" t="str">
        <f t="shared" si="8"/>
        <v xml:space="preserve"> </v>
      </c>
      <c r="J62" s="56" t="str">
        <f t="shared" si="9"/>
        <v xml:space="preserve"> </v>
      </c>
      <c r="K62" s="34"/>
      <c r="L62" s="34"/>
      <c r="M62" s="34"/>
      <c r="N62" s="34"/>
      <c r="O62" s="34"/>
      <c r="P62" s="34"/>
      <c r="Q62" s="34"/>
      <c r="R62" s="34"/>
      <c r="S62" s="34"/>
      <c r="T62" s="34"/>
      <c r="U62" s="34"/>
    </row>
    <row r="63" spans="1:21" ht="15" thickBot="1" x14ac:dyDescent="0.35">
      <c r="A63" s="34"/>
      <c r="B63" s="44"/>
      <c r="C63" s="46"/>
      <c r="D63" s="40" t="str">
        <f t="shared" si="11"/>
        <v xml:space="preserve"> </v>
      </c>
      <c r="E63" s="54"/>
      <c r="F63" s="59"/>
      <c r="G63" s="56" t="str">
        <f t="shared" si="6"/>
        <v xml:space="preserve"> </v>
      </c>
      <c r="H63" s="40" t="str">
        <f t="shared" si="7"/>
        <v xml:space="preserve"> </v>
      </c>
      <c r="I63" s="42" t="str">
        <f t="shared" si="8"/>
        <v xml:space="preserve"> </v>
      </c>
      <c r="J63" s="56" t="str">
        <f t="shared" si="9"/>
        <v xml:space="preserve"> </v>
      </c>
      <c r="K63" s="34"/>
      <c r="L63" s="34"/>
      <c r="M63" s="34"/>
      <c r="N63" s="34"/>
      <c r="O63" s="34"/>
      <c r="P63" s="34"/>
      <c r="Q63" s="34"/>
      <c r="R63" s="34"/>
      <c r="S63" s="34"/>
      <c r="T63" s="34"/>
      <c r="U63" s="34"/>
    </row>
    <row r="64" spans="1:21" ht="15" thickBot="1" x14ac:dyDescent="0.35">
      <c r="A64" s="34"/>
      <c r="B64" s="70" t="s">
        <v>22</v>
      </c>
      <c r="C64" s="71">
        <f>SUM(C52:C63)</f>
        <v>95000</v>
      </c>
      <c r="D64" s="72"/>
      <c r="E64" s="73"/>
      <c r="F64" s="74" t="s">
        <v>25</v>
      </c>
      <c r="G64" s="75">
        <f>SUM(G52:G63)</f>
        <v>33648.4375</v>
      </c>
      <c r="H64" s="75"/>
      <c r="I64" s="51">
        <f>SUM(I52:I63)</f>
        <v>4037812.5</v>
      </c>
      <c r="J64" s="65"/>
      <c r="K64" s="34"/>
      <c r="L64" s="34"/>
      <c r="M64" s="34"/>
      <c r="N64" s="34"/>
      <c r="O64" s="34"/>
      <c r="P64" s="34"/>
      <c r="Q64" s="34"/>
      <c r="R64" s="34"/>
      <c r="S64" s="34"/>
      <c r="T64" s="34"/>
      <c r="U64" s="34"/>
    </row>
    <row r="65" spans="1:21" ht="15" customHeight="1" x14ac:dyDescent="0.3">
      <c r="A65" s="34"/>
      <c r="B65" s="118" t="s">
        <v>93</v>
      </c>
      <c r="C65" s="118"/>
      <c r="D65" s="118"/>
      <c r="E65" s="118"/>
      <c r="F65" s="118"/>
      <c r="G65" s="118"/>
      <c r="H65" s="118"/>
      <c r="I65" s="66"/>
      <c r="J65" s="34"/>
      <c r="K65" s="34"/>
      <c r="L65" s="34"/>
      <c r="M65" s="34"/>
      <c r="N65" s="34"/>
      <c r="O65" s="34"/>
      <c r="P65" s="34"/>
      <c r="Q65" s="34"/>
      <c r="R65" s="34"/>
      <c r="S65" s="34"/>
      <c r="T65" s="34"/>
      <c r="U65" s="34"/>
    </row>
    <row r="66" spans="1:21" x14ac:dyDescent="0.3">
      <c r="A66" s="34"/>
      <c r="B66" s="119"/>
      <c r="C66" s="119"/>
      <c r="D66" s="119"/>
      <c r="E66" s="119"/>
      <c r="F66" s="119"/>
      <c r="G66" s="119"/>
      <c r="H66" s="119"/>
      <c r="I66" s="66"/>
      <c r="J66" s="34"/>
      <c r="K66" s="34"/>
      <c r="L66" s="34"/>
      <c r="M66" s="34"/>
      <c r="N66" s="34"/>
      <c r="O66" s="34"/>
      <c r="P66" s="34"/>
      <c r="Q66" s="34"/>
      <c r="R66" s="34"/>
      <c r="S66" s="34"/>
      <c r="T66" s="34"/>
      <c r="U66" s="34"/>
    </row>
    <row r="67" spans="1:21" ht="14.55" customHeight="1" x14ac:dyDescent="0.3">
      <c r="A67" s="34"/>
      <c r="B67" s="76" t="s">
        <v>97</v>
      </c>
      <c r="C67" s="67"/>
      <c r="D67" s="67"/>
      <c r="E67" s="67"/>
      <c r="F67" s="67"/>
      <c r="G67" s="67"/>
      <c r="H67" s="67"/>
      <c r="I67" s="66"/>
      <c r="J67" s="34"/>
      <c r="K67" s="34"/>
      <c r="L67" s="34"/>
      <c r="M67" s="34"/>
      <c r="N67" s="34"/>
      <c r="O67" s="34"/>
      <c r="P67" s="34"/>
      <c r="Q67" s="34"/>
      <c r="R67" s="34"/>
      <c r="S67" s="34"/>
      <c r="T67" s="34"/>
      <c r="U67" s="34"/>
    </row>
    <row r="68" spans="1:21" x14ac:dyDescent="0.3">
      <c r="A68" s="34"/>
      <c r="B68" s="119" t="s">
        <v>94</v>
      </c>
      <c r="C68" s="119"/>
      <c r="D68" s="119"/>
      <c r="E68" s="119"/>
      <c r="F68" s="119"/>
      <c r="G68" s="119"/>
      <c r="H68" s="119"/>
      <c r="I68" s="34"/>
      <c r="J68" s="34"/>
      <c r="K68" s="34"/>
      <c r="L68" s="34"/>
      <c r="M68" s="34"/>
      <c r="N68" s="34"/>
      <c r="O68" s="34"/>
      <c r="P68" s="34"/>
      <c r="Q68" s="34"/>
      <c r="R68" s="34"/>
      <c r="S68" s="34"/>
      <c r="T68" s="34"/>
      <c r="U68" s="34"/>
    </row>
    <row r="69" spans="1:21" ht="14.55" customHeight="1" x14ac:dyDescent="0.3">
      <c r="A69" s="34"/>
      <c r="B69" s="119"/>
      <c r="C69" s="119"/>
      <c r="D69" s="119"/>
      <c r="E69" s="119"/>
      <c r="F69" s="119"/>
      <c r="G69" s="119"/>
      <c r="H69" s="119"/>
      <c r="I69" s="34"/>
      <c r="J69" s="34"/>
      <c r="K69" s="34"/>
      <c r="L69" s="34"/>
      <c r="M69" s="34"/>
      <c r="N69" s="34"/>
      <c r="O69" s="34"/>
      <c r="P69" s="34"/>
      <c r="Q69" s="34"/>
      <c r="R69" s="34"/>
      <c r="S69" s="34"/>
      <c r="T69" s="34"/>
      <c r="U69" s="34"/>
    </row>
    <row r="70" spans="1:21" x14ac:dyDescent="0.3">
      <c r="A70" s="34"/>
      <c r="B70" s="77" t="s">
        <v>98</v>
      </c>
      <c r="C70" s="67"/>
      <c r="D70" s="67"/>
      <c r="E70" s="67"/>
      <c r="F70" s="67"/>
      <c r="G70" s="67"/>
      <c r="H70" s="67"/>
      <c r="I70" s="34"/>
      <c r="J70" s="34"/>
      <c r="K70" s="34"/>
      <c r="L70" s="34"/>
      <c r="M70" s="34"/>
      <c r="N70" s="34"/>
      <c r="O70" s="34"/>
      <c r="P70" s="34"/>
      <c r="Q70" s="34"/>
      <c r="R70" s="34"/>
      <c r="S70" s="34"/>
      <c r="T70" s="34"/>
      <c r="U70" s="34"/>
    </row>
    <row r="71" spans="1:21" x14ac:dyDescent="0.3">
      <c r="A71" s="34"/>
      <c r="B71" s="119" t="s">
        <v>95</v>
      </c>
      <c r="C71" s="119"/>
      <c r="D71" s="119"/>
      <c r="E71" s="119"/>
      <c r="F71" s="119"/>
      <c r="G71" s="119"/>
      <c r="H71" s="119"/>
      <c r="I71" s="34"/>
      <c r="J71" s="34"/>
      <c r="K71" s="34"/>
      <c r="L71" s="34"/>
      <c r="M71" s="34"/>
      <c r="N71" s="34"/>
      <c r="O71" s="34"/>
      <c r="P71" s="34"/>
      <c r="Q71" s="34"/>
      <c r="R71" s="34"/>
      <c r="S71" s="34"/>
      <c r="T71" s="34"/>
      <c r="U71" s="34"/>
    </row>
    <row r="72" spans="1:21" x14ac:dyDescent="0.3">
      <c r="A72" s="34"/>
      <c r="B72" s="119"/>
      <c r="C72" s="119"/>
      <c r="D72" s="119"/>
      <c r="E72" s="119"/>
      <c r="F72" s="119"/>
      <c r="G72" s="119"/>
      <c r="H72" s="119"/>
      <c r="I72" s="34"/>
      <c r="J72" s="34"/>
      <c r="K72" s="34"/>
      <c r="L72" s="34"/>
      <c r="M72" s="34"/>
      <c r="N72" s="34"/>
      <c r="O72" s="34"/>
      <c r="P72" s="34"/>
      <c r="Q72" s="34"/>
      <c r="R72" s="34"/>
      <c r="S72" s="34"/>
      <c r="T72" s="34"/>
      <c r="U72" s="34"/>
    </row>
    <row r="73" spans="1:21" x14ac:dyDescent="0.3">
      <c r="B73" s="27"/>
      <c r="C73" s="27"/>
      <c r="D73" s="27"/>
      <c r="E73" s="28"/>
      <c r="F73" s="28"/>
    </row>
    <row r="74" spans="1:21" x14ac:dyDescent="0.3">
      <c r="B74" s="29"/>
      <c r="C74" s="29"/>
      <c r="D74" s="29"/>
      <c r="E74" s="29"/>
      <c r="F74" s="29"/>
    </row>
    <row r="75" spans="1:21" ht="18" x14ac:dyDescent="0.35">
      <c r="B75" s="30"/>
      <c r="C75" s="30"/>
      <c r="D75" s="30"/>
      <c r="E75" s="27"/>
      <c r="F75" s="27"/>
    </row>
    <row r="76" spans="1:21" x14ac:dyDescent="0.3">
      <c r="B76" s="27"/>
      <c r="C76" s="27"/>
      <c r="D76" s="27"/>
      <c r="E76" s="28"/>
      <c r="F76" s="28"/>
    </row>
    <row r="77" spans="1:21" x14ac:dyDescent="0.3">
      <c r="B77" s="27"/>
      <c r="C77" s="27"/>
      <c r="D77" s="27"/>
      <c r="E77" s="28"/>
      <c r="F77" s="28"/>
    </row>
    <row r="78" spans="1:21" x14ac:dyDescent="0.3">
      <c r="B78" s="27"/>
      <c r="C78" s="27"/>
      <c r="D78" s="27"/>
      <c r="E78" s="28"/>
      <c r="F78" s="28"/>
    </row>
  </sheetData>
  <sheetProtection sheet="1" objects="1" scenarios="1"/>
  <mergeCells count="33">
    <mergeCell ref="I50:I51"/>
    <mergeCell ref="J50:J51"/>
    <mergeCell ref="G50:G51"/>
    <mergeCell ref="H50:H51"/>
    <mergeCell ref="B68:H69"/>
    <mergeCell ref="B65:H66"/>
    <mergeCell ref="B46:H46"/>
    <mergeCell ref="B50:B51"/>
    <mergeCell ref="C50:C51"/>
    <mergeCell ref="D50:D51"/>
    <mergeCell ref="E50:E51"/>
    <mergeCell ref="F50:F51"/>
    <mergeCell ref="B29:B30"/>
    <mergeCell ref="C29:C30"/>
    <mergeCell ref="D29:D30"/>
    <mergeCell ref="E29:E30"/>
    <mergeCell ref="G29:G30"/>
    <mergeCell ref="B71:H72"/>
    <mergeCell ref="B22:E22"/>
    <mergeCell ref="F22:H22"/>
    <mergeCell ref="F29:F30"/>
    <mergeCell ref="B13:I13"/>
    <mergeCell ref="B17:E17"/>
    <mergeCell ref="F17:H17"/>
    <mergeCell ref="B18:E18"/>
    <mergeCell ref="F18:H18"/>
    <mergeCell ref="B23:E23"/>
    <mergeCell ref="F23:H23"/>
    <mergeCell ref="B24:E24"/>
    <mergeCell ref="F24:H24"/>
    <mergeCell ref="B25:E25"/>
    <mergeCell ref="F25:H25"/>
    <mergeCell ref="H29:H30"/>
  </mergeCells>
  <conditionalFormatting sqref="F64">
    <cfRule type="cellIs" dxfId="0" priority="1" operator="greaterThan">
      <formula>1</formula>
    </cfRule>
  </conditionalFormatting>
  <dataValidations xWindow="634" yWindow="469" count="14">
    <dataValidation type="list" allowBlank="1" showInputMessage="1" showErrorMessage="1" sqref="F25:H25" xr:uid="{D062240E-D2A6-4F49-BA37-66ABBDE1FBF1}">
      <formula1>$R$20:$R$22</formula1>
    </dataValidation>
    <dataValidation type="list" allowBlank="1" showInputMessage="1" showErrorMessage="1" sqref="F24" xr:uid="{533150E0-5AC8-4D8C-BF80-73BAAE5F9831}">
      <formula1>$S$12:$S$15</formula1>
    </dataValidation>
    <dataValidation type="list" allowBlank="1" showInputMessage="1" showErrorMessage="1" sqref="F23:H23" xr:uid="{C241BF47-C284-4E31-B968-CBA0EAB5BB0C}">
      <formula1>$S$2:$S$10</formula1>
    </dataValidation>
    <dataValidation allowBlank="1" showInputMessage="1" showErrorMessage="1" prompt="Esta columna muestra la moneda o divisa seleccionada." sqref="D50:D51 D29:D30" xr:uid="{1858C2B2-5398-40F3-9ECE-4A93DF37315D}"/>
    <dataValidation allowBlank="1" showInputMessage="1" showErrorMessage="1" prompt="Esta columna muestra la unidad de medida seleccionada." sqref="H50:H51 F29:F30" xr:uid="{96C7C003-FBC6-4AE0-94DD-B5BA4CFA71E7}"/>
    <dataValidation allowBlank="1" showInputMessage="1" showErrorMessage="1" prompt="En esta columna se muestra cuánto tiempo tardarán en recuperarse los fondos invertidos en la solución planteada." sqref="J50:J51" xr:uid="{1CD7002A-7CC2-49FC-B38F-59CDCF9815AE}"/>
    <dataValidation allowBlank="1" showInputMessage="1" showErrorMessage="1" prompt="Con base en la información proporcionada, esta columna muestra el valor económico de los alimentos perdidos y desperdiciados que se reducirán con la solución propuesta." sqref="I50:I51" xr:uid="{C4DD6D14-52E5-471C-8D63-AC35FA0EA438}"/>
    <dataValidation allowBlank="1" showInputMessage="1" showErrorMessage="1" prompt="Con base en la información proporcionada, esta columna mostrará automáticamente la cantidad de alimentos perdidos y desperdiciados que la solución permitirá reducir cada año." sqref="G50:G51" xr:uid="{90CB9D50-9DD9-431A-82A9-A50D0B97BFCA}"/>
    <dataValidation allowBlank="1" showInputMessage="1" showErrorMessage="1" prompt="Con base en la información del cuadro 2, identifique qué porcentaje del costo de la PDA se verá afectado por la solución propuesta. " sqref="E50:E51" xr:uid="{202CDC64-44C7-4886-B95D-17641C0F5333}"/>
    <dataValidation allowBlank="1" showInputMessage="1" showErrorMessage="1" prompt="Introduzca aquí el tipo de solución que planea implementar a fin de reducir la PDA. La gama de opciones disponibles para tal efecto incluye una diversidad de actividades." sqref="B50:B51" xr:uid="{0C556E66-3704-46B7-A00F-88E86392A158}"/>
    <dataValidation allowBlank="1" showInputMessage="1" showErrorMessage="1" prompt="El valor introducido deberá basarse en el precio de compra del alimento o ingrediente; sin embargo, si éste ha sido sometido a algún tipo de procesamiento (jitomates convertidos en salsa, por ejemplo), utilice entonces el precio de venta del alimento." sqref="C29:C30" xr:uid="{213948AB-7B39-41E5-A441-430C8FDDFDEC}"/>
    <dataValidation allowBlank="1" showInputMessage="1" showErrorMessage="1" prompt="Esta columna muestra el costo diario de la PDA para su negocio, con base en las cifras introducidas." sqref="G29:G30" xr:uid="{40E9F3AC-9516-476E-A5D1-516C5405EEBB}"/>
    <dataValidation allowBlank="1" showInputMessage="1" showErrorMessage="1" prompt="En esta columna se muestra qué porcentaje del total del costo económico de los alimentos perdidos o desperdiciados corresponde a la categoría de alimento en cuestión." sqref="H29:H30" xr:uid="{5E810AA1-92D0-4512-9032-303E0E286550}"/>
    <dataValidation allowBlank="1" showInputMessage="1" showErrorMessage="1" prompt="Introduzca el tipo de alimento de interés (cuya pérdida o desperdicio se quiere medir)." sqref="B29:B30" xr:uid="{E909D1DA-F9BA-43CB-B1B0-0EB51AC858FC}"/>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CHANGE LOG</vt:lpstr>
      <vt:lpstr>INTRODUCCIÓN</vt:lpstr>
      <vt:lpstr>CALCULADORA - peso o masa</vt:lpstr>
      <vt:lpstr>CALCULADORA - volumen</vt:lpstr>
      <vt:lpstr>kilogramos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Boulding</dc:creator>
  <cp:lastModifiedBy>Andrea Gonzalez</cp:lastModifiedBy>
  <dcterms:created xsi:type="dcterms:W3CDTF">2020-08-26T14:09:02Z</dcterms:created>
  <dcterms:modified xsi:type="dcterms:W3CDTF">2022-06-10T13:46:49Z</dcterms:modified>
</cp:coreProperties>
</file>