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\Downloads\"/>
    </mc:Choice>
  </mc:AlternateContent>
  <xr:revisionPtr revIDLastSave="0" documentId="8_{55E7D58E-C1BB-49FB-A618-C050723337D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4o. Trimestre 2013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7" i="4" l="1"/>
  <c r="G133" i="4"/>
  <c r="G132" i="4"/>
  <c r="G131" i="4"/>
  <c r="G130" i="4"/>
  <c r="G129" i="4"/>
  <c r="G128" i="4"/>
  <c r="G127" i="4"/>
  <c r="F126" i="4"/>
  <c r="E126" i="4"/>
  <c r="G126" i="4" s="1"/>
  <c r="E123" i="4"/>
  <c r="G121" i="4"/>
  <c r="G120" i="4"/>
  <c r="G119" i="4"/>
  <c r="G118" i="4"/>
  <c r="G117" i="4"/>
  <c r="G116" i="4"/>
  <c r="G115" i="4"/>
  <c r="G114" i="4"/>
  <c r="G113" i="4"/>
  <c r="G111" i="4"/>
  <c r="F110" i="4"/>
  <c r="E110" i="4"/>
  <c r="E109" i="4"/>
  <c r="G105" i="4"/>
  <c r="G104" i="4"/>
  <c r="F103" i="4"/>
  <c r="E103" i="4"/>
  <c r="E102" i="4" s="1"/>
  <c r="G98" i="4"/>
  <c r="G97" i="4"/>
  <c r="F96" i="4"/>
  <c r="E96" i="4"/>
  <c r="E95" i="4" s="1"/>
  <c r="G91" i="4"/>
  <c r="F90" i="4"/>
  <c r="E90" i="4"/>
  <c r="E89" i="4" s="1"/>
  <c r="G87" i="4"/>
  <c r="G85" i="4"/>
  <c r="G84" i="4"/>
  <c r="G83" i="4"/>
  <c r="G82" i="4"/>
  <c r="G81" i="4"/>
  <c r="G80" i="4"/>
  <c r="G79" i="4"/>
  <c r="F78" i="4"/>
  <c r="E78" i="4"/>
  <c r="E77" i="4" s="1"/>
  <c r="G73" i="4"/>
  <c r="G72" i="4"/>
  <c r="G71" i="4"/>
  <c r="G70" i="4"/>
  <c r="G69" i="4"/>
  <c r="G68" i="4"/>
  <c r="G67" i="4"/>
  <c r="F66" i="4"/>
  <c r="F65" i="4" s="1"/>
  <c r="E66" i="4"/>
  <c r="E65" i="4" s="1"/>
  <c r="G61" i="4"/>
  <c r="F60" i="4"/>
  <c r="E60" i="4"/>
  <c r="E59" i="4"/>
  <c r="G52" i="4"/>
  <c r="G51" i="4"/>
  <c r="G50" i="4"/>
  <c r="G49" i="4"/>
  <c r="G48" i="4"/>
  <c r="G47" i="4"/>
  <c r="G46" i="4"/>
  <c r="G45" i="4"/>
  <c r="F44" i="4"/>
  <c r="E44" i="4"/>
  <c r="E43" i="4" s="1"/>
  <c r="E41" i="4"/>
  <c r="G39" i="4"/>
  <c r="G38" i="4"/>
  <c r="G37" i="4"/>
  <c r="G36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F16" i="4"/>
  <c r="F15" i="4" s="1"/>
  <c r="E16" i="4"/>
  <c r="E15" i="4" s="1"/>
  <c r="K15" i="4" s="1"/>
  <c r="F125" i="4"/>
  <c r="G110" i="4" l="1"/>
  <c r="G60" i="4"/>
  <c r="G90" i="4"/>
  <c r="G96" i="4"/>
  <c r="G65" i="4"/>
  <c r="G44" i="4"/>
  <c r="G78" i="4"/>
  <c r="G103" i="4"/>
  <c r="G15" i="4"/>
  <c r="G125" i="4"/>
  <c r="F77" i="4"/>
  <c r="G77" i="4" s="1"/>
  <c r="G16" i="4"/>
  <c r="G66" i="4"/>
  <c r="F89" i="4"/>
  <c r="G89" i="4" s="1"/>
  <c r="F43" i="4"/>
  <c r="G43" i="4" s="1"/>
  <c r="F59" i="4"/>
  <c r="G59" i="4" s="1"/>
  <c r="F95" i="4"/>
  <c r="G95" i="4" s="1"/>
  <c r="F102" i="4"/>
  <c r="G102" i="4" s="1"/>
  <c r="F109" i="4"/>
  <c r="G109" i="4" s="1"/>
  <c r="E125" i="4"/>
  <c r="E14" i="4" s="1"/>
  <c r="F14" i="4" l="1"/>
  <c r="G14" i="4" s="1"/>
</calcChain>
</file>

<file path=xl/sharedStrings.xml><?xml version="1.0" encoding="utf-8"?>
<sst xmlns="http://schemas.openxmlformats.org/spreadsheetml/2006/main" count="501" uniqueCount="248">
  <si>
    <t>SECRETARÍA DE MEDIO AMBIENTE Y RECURSOS NATURALES</t>
  </si>
  <si>
    <t>COMISIÓN NACIONAL DE ÁREAS NATURALES PROTEGIDAS</t>
  </si>
  <si>
    <t>PROGRAMA DE CONSERVACIÓN DE ESPECIES EN RIESGO (PROCER)</t>
  </si>
  <si>
    <r>
      <t>INFORME TRIMESTRAL</t>
    </r>
    <r>
      <rPr>
        <b/>
        <sz val="14"/>
        <color indexed="10"/>
        <rFont val="Arial"/>
        <family val="2"/>
      </rPr>
      <t xml:space="preserve"> </t>
    </r>
    <r>
      <rPr>
        <b/>
        <sz val="14"/>
        <rFont val="Arial"/>
        <family val="2"/>
      </rPr>
      <t xml:space="preserve">DE AVANCE FÍSICO-FINANCIERO Y DE METAS </t>
    </r>
  </si>
  <si>
    <t>CUARTO TRIMESTRE   2013</t>
  </si>
  <si>
    <t>BENEFICIARIO</t>
  </si>
  <si>
    <t>ESTADO</t>
  </si>
  <si>
    <t xml:space="preserve">REGIÓN PRIORITARIA </t>
  </si>
  <si>
    <t>CONCEPTO DE APOYO</t>
  </si>
  <si>
    <t>INVERSIÓN AUTORIZADA</t>
  </si>
  <si>
    <t>AVANCES</t>
  </si>
  <si>
    <t>METAS</t>
  </si>
  <si>
    <t>DESCRIPCIÓN DEL AVANCE FÍSICO Y OBSERVACIONES</t>
  </si>
  <si>
    <t>FINANCIERO</t>
  </si>
  <si>
    <t>FÍSICO          %</t>
  </si>
  <si>
    <t>$ (en pesos)</t>
  </si>
  <si>
    <t>%</t>
  </si>
  <si>
    <t>Número</t>
  </si>
  <si>
    <t>Unidad de Medida</t>
  </si>
  <si>
    <t>TOTAL</t>
  </si>
  <si>
    <t>DIRECCIÓN GENERAL DE OPERACIÓN REGIONAL</t>
  </si>
  <si>
    <t>SUBTOTAL CONCEPTOS DE APOYO</t>
  </si>
  <si>
    <t>Instituto de Ecologia, A.C. (INECOL)</t>
  </si>
  <si>
    <t>OAXACA</t>
  </si>
  <si>
    <t>DGOR</t>
  </si>
  <si>
    <t>Sistema de Trampeo para Escarabajos en el Santuario Playa de Escobilla</t>
  </si>
  <si>
    <t>Proyecto</t>
  </si>
  <si>
    <t>Informe Final</t>
  </si>
  <si>
    <t>Universidad Autónoma de Querétaro</t>
  </si>
  <si>
    <t>SONORA Y CHIHUAHUA</t>
  </si>
  <si>
    <t>Monitoreo y Manejo de la Población Reintroducida de Lobo Mexicano</t>
  </si>
  <si>
    <t>Universidad Michoacana de San Nicolas de Hidalgo</t>
  </si>
  <si>
    <t>MICHOACÁN Y NACIONAL</t>
  </si>
  <si>
    <t>Anidación de la Tortuga Golfina en la Playa Ixtapilla y Fortalecimiento de las Acciones para la Conservación de las Tortugas Marinas</t>
  </si>
  <si>
    <t>Conservación de Vida Silvestre y Desarrollo Comunitario COVIDEC, A.C.</t>
  </si>
  <si>
    <t>NACIONAL</t>
  </si>
  <si>
    <t>Atención y Prevención de Conflictos entre Ganadería y Jaguares en Áreas Críticas</t>
  </si>
  <si>
    <t>VERACRUZ, TABASCO Y CHIAPAS</t>
  </si>
  <si>
    <t>Restauración y Establecimiento de Áreas de Conectividad para los Primates en los Estados de Veracruz, Tabasco y Chiapas</t>
  </si>
  <si>
    <t>Centro de investigación Cientifica y de Educación Superior de Ensenada (CICESE)</t>
  </si>
  <si>
    <t>Estructuración del Programa de Acción para la Conservación de la Especie Tiburón Blanco</t>
  </si>
  <si>
    <t>Organización de la Vida Silvestre A.C.</t>
  </si>
  <si>
    <t>NUEVO LEÓN</t>
  </si>
  <si>
    <t>Rehabilitación de Lobo Mexicano y Conservación de Gametos</t>
  </si>
  <si>
    <t>ECOCIMATI A.C.</t>
  </si>
  <si>
    <t>BAJA CALIFORNIA</t>
  </si>
  <si>
    <t>Monitoreo Poblacional, Conductual, Reproductivo y de Salud de los Cóndores de California en la Sierra de San Pedro Mártir</t>
  </si>
  <si>
    <t>Ecologia y Conservación de Ballenas A.C.</t>
  </si>
  <si>
    <t>BAJA CALIFORNIA, BAJA CALIFORNIA SUR, SONORA, SINALOA, JALISCO Y NAYARIT</t>
  </si>
  <si>
    <t>Fortalecimiento de la Participación Social para la Conservación y Protección de Ballena Jorobada</t>
  </si>
  <si>
    <t>Monitoreo de la Temperatura de Incubación de Tortugas Marinas</t>
  </si>
  <si>
    <t>El Colegio de la Frontera Sur (ECOSUR)</t>
  </si>
  <si>
    <t>CAMPECHE, CHIAPAS, QUINTANA ROO Y YUCATÁN</t>
  </si>
  <si>
    <t>Conservación de Poblaciones de Pecarí de Labios Blancos en Áreas Naturales Protegidas</t>
  </si>
  <si>
    <t>Sociedad Ecologica y Bio-Ambiente, A.C. (SEYBA)</t>
  </si>
  <si>
    <t>CHIAPAS Y CAMPECHE</t>
  </si>
  <si>
    <t>Conservación del Tapir en dos Regiones Prioritarias de la Selva Maya</t>
  </si>
  <si>
    <t>TNC Conservación de la Naturaleza, A. C.</t>
  </si>
  <si>
    <t>CHIHUAHUA</t>
  </si>
  <si>
    <t xml:space="preserve">Conservación, Manejo y Monitoreo y Enriquecimiento Genetico de la Población del Bisonte </t>
  </si>
  <si>
    <t>Colegio de Postgraduados (COLPOS)</t>
  </si>
  <si>
    <t>SAN LUIS POTOSÍ Y PUEBLA</t>
  </si>
  <si>
    <t>Implementación de Acciones para la Consolidación del Corredor del Jaguar entre la Sierra del Abra Tanchipa y la Sierra Norte de Puebla</t>
  </si>
  <si>
    <t>PRONATURA, Peninsula de Yucatán A.C.</t>
  </si>
  <si>
    <t>MICHOACÁN, TAMAULIPAS, VERACRUZ, CAMPECHE, QUINTANA ROO Y YUCATÁN</t>
  </si>
  <si>
    <t>Monitoreo del Genero Chelonia en Playas con Alta Densidad de Anidación</t>
  </si>
  <si>
    <t>Universidad Nacional Autonóma de México</t>
  </si>
  <si>
    <t>Programa para la Protección del Perrito Llanero de Cola Negra en Sonora y Chihuahua</t>
  </si>
  <si>
    <t xml:space="preserve">Conservación Sin Fronteras, A.C. </t>
  </si>
  <si>
    <t>TABASCO, CHIAPAS Y QUINTANA ROO</t>
  </si>
  <si>
    <t>Conservación de los Monos Saraguatos en los Estados de Tabasco, Quintana Roo y Chiapas</t>
  </si>
  <si>
    <t>Especies, Sociedad y Hábitat, A.C.</t>
  </si>
  <si>
    <t>Protección y Manejo de Refugios para la Conservación de Murciélagos en Riesgo</t>
  </si>
  <si>
    <t>Universidad Michoacana San Nicolás de Hidalgo</t>
  </si>
  <si>
    <t>TAMAULIPAS, S.L.P., MICHOACÁN, TABASCO Y CAMPECHE</t>
  </si>
  <si>
    <t>Acciones de Conservación de Poblaciones de Loro Cabeza Amarilla en Zonas de Conectividad Potencial</t>
  </si>
  <si>
    <t>CANCELADO</t>
  </si>
  <si>
    <t>Programa de Acción para la Conservación de la Especie Manatí</t>
  </si>
  <si>
    <t>Conservación de Vida Silvestre y Desarrollo Comunitario, A.C. (COVIDEC)</t>
  </si>
  <si>
    <t>CHIS, Q ROO, SON, SIN, NAY, VER, TAB, YUC, OAX Y MICH.</t>
  </si>
  <si>
    <t>Establecimiento y consolidación de los grupos de participación social  para la conservación del Jaguar en México</t>
  </si>
  <si>
    <t>Anta - Balam, Tapir - Tigre, A.C.</t>
  </si>
  <si>
    <t>Coordinación intersectorial para apoyar los esfuerzos de Fotoidentificación del Jaguar en México</t>
  </si>
  <si>
    <t>Universidad Autónoma Metropolitana</t>
  </si>
  <si>
    <t>CAMPECHE, CHIAPAS, TABASCO, VERACRUZ Y OAXACA</t>
  </si>
  <si>
    <t>Determinación de la Vía de Invasión del Pez Armado en las ANP y Sitios Prioritarios de Conservación en la Región Hidrológica Grijalva-Usumacinta y su manejo</t>
  </si>
  <si>
    <t>GASTOS INDIRECTOS</t>
  </si>
  <si>
    <t>PENÍNSULA DE BAJA CALIFORNIA Y PACÍFICO NORTE</t>
  </si>
  <si>
    <t>Asociación De Investigación Y Conservación De Mamíferos Marinos Y Su Hábitat.</t>
  </si>
  <si>
    <t>BAJA CALIFORNIA SUR</t>
  </si>
  <si>
    <t>PN Bahía de Loreto</t>
  </si>
  <si>
    <t>Fomento y Fortalecimiento de la Participación Social en la Conservación de la Ballena Azul en la Península de Baja California.</t>
  </si>
  <si>
    <t>Estudio</t>
  </si>
  <si>
    <t>Centro De Investigaciones Biológicas Del Noroeste.</t>
  </si>
  <si>
    <t>RB Sierra La Laguna</t>
  </si>
  <si>
    <t>Control de Clavel Alemán en la RB Sierra La Laguna</t>
  </si>
  <si>
    <t>Evaluación y Monitoreo para el Control de Cerdo Feral en la RB Sierra La Laguna.</t>
  </si>
  <si>
    <t>Conservación Del Territorio Insular Mexicano A.C.</t>
  </si>
  <si>
    <t xml:space="preserve">BAJA CALIFORNIA  </t>
  </si>
  <si>
    <t>RB Bahía De Los Ángeles</t>
  </si>
  <si>
    <t>Conservación y Manejo Pesquero en Áreas Marinas Protegidas de Baja California: Evaluación e Importancia del Pepino de Mar.</t>
  </si>
  <si>
    <t>Instituto Politécnico Nacional.</t>
  </si>
  <si>
    <t>RPC Islas del Pacífico de B.C. Yy B.C.S.</t>
  </si>
  <si>
    <t>Evaluación de la Mortalidad de Tortuga Amarilla por Actividades Pesqueras en El Golfo De Ulloa.</t>
  </si>
  <si>
    <t>Espacios Naturales Y Desarrollo Sustentable A.C.</t>
  </si>
  <si>
    <t>APFF Valle de Cirios</t>
  </si>
  <si>
    <t>Acciones De Restauración Integral De Isla Cedros Como Estrategia De Conservación Del Hábitat Del Venado Bura.</t>
  </si>
  <si>
    <t>Grupo De Ecología Y Conservación De Islas, A.C.</t>
  </si>
  <si>
    <t>APFF Islas del Golfo de California, Baja California Sur</t>
  </si>
  <si>
    <t>Estrategia Para Prevenir La Introducción De Especies Exóticas En El Archipiélago De Espíritu Santo Y Propuesta De Control De Especies Ferales En La Isla Espítitu Santo (Apff Islas Del Golfo De California).</t>
  </si>
  <si>
    <t>BAJA CALIFORNIA  Y BAJA CALIFORNIA SUR</t>
  </si>
  <si>
    <t>PN Sierra San Pedro Martir y RB El Vizcaíno</t>
  </si>
  <si>
    <t>Análisis De La Biología Y Ecología Del Águila Real En El Pn Sierra San Pedro Martir Y La Rb El Vizcaíno. Fortalecimiento De Acciones Para La Protección Y Vigilancia De Su Habitat.</t>
  </si>
  <si>
    <t>ESPACIOS NATURALES Y DESARROLLO SUSTENTABLE A.C.</t>
  </si>
  <si>
    <t>APFF Valle de los Cirios</t>
  </si>
  <si>
    <t>MANEJO, INVESTIGACIÓN Y DIFUSIÓN DE PARA LA CONSERVACIÓN DEL BERRENDO PENINSULAR.</t>
  </si>
  <si>
    <t>ESTUDIO</t>
  </si>
  <si>
    <t xml:space="preserve">CONSERVACIÓN BIOLÓGICA Y DESARROLLO SOCIAL A.C. </t>
  </si>
  <si>
    <t>PROGRAMA DE ERRADICACIÓN DE ROEDORES INTRODUCIDOS EN LA ISLA MEJÍA Y MONITOREO DE GATO FERAL EN LA ISLA ÁNGEL DE GUARDA, BAJA CALIFORNIA.</t>
  </si>
  <si>
    <t>GRUPO DE ECOLOGÍA Y CONSERVACIÓN DE ISLAS, A.C.</t>
  </si>
  <si>
    <t>APFF Islas del Golfo de California, Baja California</t>
  </si>
  <si>
    <t>RESTAURACIÓN INTEGRAL DE LA ISLA ESPÍRITU SANTO.</t>
  </si>
  <si>
    <t>NOROESTE Y ALTO GOLFO DE CALIFORNIA</t>
  </si>
  <si>
    <t>UNIVERSIDAD AUTÓNOMA DE QUERÉTARO</t>
  </si>
  <si>
    <t>SONORA</t>
  </si>
  <si>
    <t>APFF Sierra de Alamos-Río Cuchujaqui y la RPC El Fuerte</t>
  </si>
  <si>
    <t>Conservación del Jaguar en el APFF Sierra de Álamos-Río Cuchujaqui y la RPC El Fuerte</t>
  </si>
  <si>
    <t>Pendiente GI ejercidos</t>
  </si>
  <si>
    <t>NORTE  Y SIERRA MADRE OCCIDENTAL</t>
  </si>
  <si>
    <t>Chihuahua</t>
  </si>
  <si>
    <t>Atención a conflictos ocasionados por depredadores en el estado de Chihuahua</t>
  </si>
  <si>
    <t xml:space="preserve">Protección a la Fauna Mexicana A. C. </t>
  </si>
  <si>
    <t>Conservación, Monitoreo y Geneetica de Poblaciones de Berrendo Chihuahuense</t>
  </si>
  <si>
    <t>Pronatura México A. C.</t>
  </si>
  <si>
    <t>Fortalecimiento de la conectividad de la Sierra Madre Occidental para la conservación de Oso Negro, cotorro serrana y lobo mexicano</t>
  </si>
  <si>
    <t>APFF Campo Verde y la RPC Madera, Chihuahua</t>
  </si>
  <si>
    <t>Determinación del Estado Poblacional del Oso Negro en el APFF Campo Verde y la RPC Madera dentro de la Sierra Madre Occidental</t>
  </si>
  <si>
    <t xml:space="preserve">Protección de la Fauna Mexicana A. C. </t>
  </si>
  <si>
    <t xml:space="preserve"> RPC Sierra Tarahumara, Chihuahua</t>
  </si>
  <si>
    <t>Calidad de Hábitat y Monitoreo de Guacamaya Verde en la RPC Sierra Tarahumara</t>
  </si>
  <si>
    <t>APFF Tutuaca y Papigochic, Chihuahua</t>
  </si>
  <si>
    <t>Identificación y Evaluación de la Calidad de Hábitat de los Sitios de Anidación y Distribución del Águila Real en las APFF Tutuaca y Papigochic</t>
  </si>
  <si>
    <t>Fundación Biosfera del Anáhuac, A.C.</t>
  </si>
  <si>
    <t>Conservación y Manejo de los Pastizales del Desierto Chihuahuense y sus Especies en Riesgo</t>
  </si>
  <si>
    <t>NORESTE Y SIERRA MADRE ORIENTAL</t>
  </si>
  <si>
    <t>Protección de la Fauna Mexicana A.C.</t>
  </si>
  <si>
    <t>DURANGO</t>
  </si>
  <si>
    <t>RB Mapimi</t>
  </si>
  <si>
    <t>Identificación de Sitios de Anidación de Águila Real, Estimación de Disponibilidad de Presas y Diagnóstico de Amenazas en la RB Mapimi</t>
  </si>
  <si>
    <t>PN Cumbres de Monterrey</t>
  </si>
  <si>
    <t>Conservación y Disminución del Conflicto Oso-Humano en el PN Cumbres de Monterrey</t>
  </si>
  <si>
    <t>TAMAULIPAS</t>
  </si>
  <si>
    <t>RPC El Cielo</t>
  </si>
  <si>
    <t>Conservación del Jaguar y Análisis de Conflictos con la Población Humana en la RPC El Cielo</t>
  </si>
  <si>
    <t>COAHUILA</t>
  </si>
  <si>
    <t>APFF Maderas del Carmen</t>
  </si>
  <si>
    <t>Atención a Conflictos Relacionados con Oso Negro en el APFF Maderas del Carmen y su Zona de Influencia</t>
  </si>
  <si>
    <t>Sierra de Arteaga</t>
  </si>
  <si>
    <t>Atención a Conflictos y Daños por el Oso Negro en la Sierra de Arteaga</t>
  </si>
  <si>
    <t>Participación Comunitaria para el Ambiente</t>
  </si>
  <si>
    <t>SAN LUIS POTOSÍ</t>
  </si>
  <si>
    <t>Sierra del Abra Tanchipa</t>
  </si>
  <si>
    <t>Acciones de Coonservación de Psitacidos en la Sierra del Abra Tanchipa</t>
  </si>
  <si>
    <t>Universidad Autónoma de Tamaulipas</t>
  </si>
  <si>
    <t>Conservación de guacamaya verde en la RPC El Cielo</t>
  </si>
  <si>
    <t>OCCIDENTE Y PACÍFICO CENTRO</t>
  </si>
  <si>
    <t>SONADE A.C.</t>
  </si>
  <si>
    <t>JALISCO</t>
  </si>
  <si>
    <t>Reserva de Biosfera Sierra de Manantlán</t>
  </si>
  <si>
    <t>Programa para la Conservación de Guacamaya Verde y otros Psitácidos, en la RB Sierra de Manantlán</t>
  </si>
  <si>
    <t>Subtotal: Gastos Indirectos</t>
  </si>
  <si>
    <t>CENTRO Y EJE NEOVOLCANICO</t>
  </si>
  <si>
    <t>Universidad Autonóma de Querétaro</t>
  </si>
  <si>
    <t>QUERÉTARO</t>
  </si>
  <si>
    <t>RB  Sierra Gorda, Querétaro</t>
  </si>
  <si>
    <t>Analisis de la depredación de ganado por Jaguar en la RB  Sierra Gorda, Querétaro</t>
  </si>
  <si>
    <t>Conservación de Guacamaya Verde en la RB Sierra Gorda, Querétaro</t>
  </si>
  <si>
    <t>PLANICIE COSTERA Y GOLFO DE MÉXICO</t>
  </si>
  <si>
    <t>PRONATURA Península de Yucatán A.C.</t>
  </si>
  <si>
    <t>CAMPECHE</t>
  </si>
  <si>
    <t>APFF Laguna de Términos</t>
  </si>
  <si>
    <t xml:space="preserve">Fortalecimiento del Programa de Protección de Tortuga Marina en el Estado de Campeche </t>
  </si>
  <si>
    <t>Universidad Autónoma de Tamaulipas (Instituto de Ecología Aplicada)</t>
  </si>
  <si>
    <t>APFF Laguna Madre y Delta del Río Bravo</t>
  </si>
  <si>
    <t>Monitoreo para la Detección Temprana de Palomilla de Nopal en el APFF Laguna Madre y Delta del Río Bravo y su Zona de Influencia.</t>
  </si>
  <si>
    <t>FRONTERA SUR ISTMO Y PACÍFICO SUR</t>
  </si>
  <si>
    <t>Natura y Ecosistemas Mexicanos A. C.</t>
  </si>
  <si>
    <t>CHIAPAS</t>
  </si>
  <si>
    <t>Lacantun</t>
  </si>
  <si>
    <t>Evaluación del Estado de Conservación de la Guacamaya Roja y Propuesta de Rehabilitación de su Hábitat en la Ribera del Río Lacantún</t>
  </si>
  <si>
    <t xml:space="preserve">Acajungla A.C. </t>
  </si>
  <si>
    <t>Frontera Sur, Istmo y Pacífico Sur</t>
  </si>
  <si>
    <t>Fortalecimiento de Acciones de la Primera Reintroducción de Guacamaya Roja en la Selva Maya</t>
  </si>
  <si>
    <t xml:space="preserve">Tierra Verde Natura y Cultura A. C. </t>
  </si>
  <si>
    <t>RB Encrucijada y Puerto Arista</t>
  </si>
  <si>
    <t>Actividades de Conservación del Loro Nuca Amarilla en dos Humedales Prioritarios de Chiapas</t>
  </si>
  <si>
    <t>Programa</t>
  </si>
  <si>
    <t>RB Encrucijada, Puerto Arista y PN Huatulco</t>
  </si>
  <si>
    <t>Conservación de Rapaces Neotropicales, Psitácidos, Aves Playeras y Acuáticas en los Humedales Costeros del Pacífico Sur de México</t>
  </si>
  <si>
    <t>RB El Ocote</t>
  </si>
  <si>
    <t>Áreas Prioritarias para la Conservación de las Águilas Neotropicales y el Zopilote Rey en la RB Selva El Ocote y su Zona de Influencia</t>
  </si>
  <si>
    <t>DERMAC, A.C.</t>
  </si>
  <si>
    <t>RB Volcán Tacaná</t>
  </si>
  <si>
    <t>Fortalecimiento del Programa de Conservación del Pavón en la RB Volcán Tacaná y Prospección en el APRN La Frailescana, Chiapas</t>
  </si>
  <si>
    <t>Anta Balam, A. C.</t>
  </si>
  <si>
    <t>Istmo Oaxaqueño (RPC Chimalapas)</t>
  </si>
  <si>
    <t>Participación y Capacitación Comunitaria para la Protección, Vigilancia y Monitoreo del Jaguar en la Zona Centro de los Chimalapas</t>
  </si>
  <si>
    <t>Coordinación de Esfuerzos para la Conservación del Tapir y del Pecarí de Labios Blancos en los Chimalapas, Oaxaca</t>
  </si>
  <si>
    <t>Conservación Biologica y Desarrollo Social, A.C.</t>
  </si>
  <si>
    <t>Parque Nacional Cañón del Sumidero</t>
  </si>
  <si>
    <t>Programa de Control de Especies Exóticas Invasoras en el PN Cañón del Sumidero</t>
  </si>
  <si>
    <t>Beta Diversidad, A. C.</t>
  </si>
  <si>
    <t>Conservación del Mono Araña en el Cerro Tolistoque, Oaxaca</t>
  </si>
  <si>
    <t>El Colegio de la Frontera Sur, San Cristobal de las Casas</t>
  </si>
  <si>
    <t>Acciones de Conservación del Tapir en la RB Selva El Ocote</t>
  </si>
  <si>
    <t>PENÍNSULA DE YUCATÁN Y CARIBE MEXICANO</t>
  </si>
  <si>
    <t>Colegio de la Frontera Sur (ECOSUR)</t>
  </si>
  <si>
    <t>QUINTANA ROO</t>
  </si>
  <si>
    <t>APFF  porción Norte y  franja costera oriental,terrestre y marina de la Isla de Cozumel</t>
  </si>
  <si>
    <t>Estudio Diagnóstico del Estado Poblacional del Mapache Enano y el Cuitlacoche de Cozumel</t>
  </si>
  <si>
    <t>Informe</t>
  </si>
  <si>
    <t xml:space="preserve">OCEANUS A.C: </t>
  </si>
  <si>
    <t>PN Arrecifes de Xcalak y RB Banco Chinchorro</t>
  </si>
  <si>
    <t>Manejo y Monitoreo de Acróporas en la RB Banco Chinchorro y PN Arrecifes de Xcalak</t>
  </si>
  <si>
    <t xml:space="preserve">Amigos de Sian Kaán A. C. </t>
  </si>
  <si>
    <t>Sian ka ´an, Isla Contoy, Yum Balam, Tulum,</t>
  </si>
  <si>
    <t>Programa de Control y Erradicación del Ácaro Rojo de las Palmas en la Región Península de Yucatán</t>
  </si>
  <si>
    <t>Mahahual</t>
  </si>
  <si>
    <t>Instalación de Boyas de Amarre para la Protección de Acróporas en Sitios Recreativos del Caribe Mexicano</t>
  </si>
  <si>
    <t>PN Tulum y su área de influencia</t>
  </si>
  <si>
    <t>Construcción de un Vivero de Coral en Tulum, Quintana Roo</t>
  </si>
  <si>
    <t>Amigos de Isla Contoy, A. C.</t>
  </si>
  <si>
    <t>PNCO Isla Mujeres, punta Cancún y Punta Nizuc</t>
  </si>
  <si>
    <r>
      <t xml:space="preserve">Rehabilitación de la Primera Barrera en Punta Nizuc con Trasplantes de Fragmentos del Género </t>
    </r>
    <r>
      <rPr>
        <i/>
        <sz val="10"/>
        <color indexed="8"/>
        <rFont val="Arial"/>
        <family val="2"/>
      </rPr>
      <t>Acropora</t>
    </r>
    <r>
      <rPr>
        <sz val="10"/>
        <color indexed="8"/>
        <rFont val="Arial"/>
        <family val="2"/>
      </rPr>
      <t>.</t>
    </r>
  </si>
  <si>
    <t>BIOCENOSIS A.C.</t>
  </si>
  <si>
    <t>APFF Balan Ka´ax y su zona de influencia</t>
  </si>
  <si>
    <t>Implementación de una Estrategia para el Estudio y Conservación del Jaguar en el Cono Sur de Yucatán</t>
  </si>
  <si>
    <t>ECOSUR</t>
  </si>
  <si>
    <t>Costa occidental de Isla Mujeres, Punta Cancún y Punta Nizuc, Arrecifes de Cozumel, Sian Ka'an, Tulum, Arrecifes de Puerto Morelos, Banco Chinchorro, Arrecifes de Xcalak, Zona Costera Mahahual</t>
  </si>
  <si>
    <t>Primer año de monitoreo del género Acropora en sitios prioritarios de conservación en el Caribe Mexicano</t>
  </si>
  <si>
    <t>UNAM</t>
  </si>
  <si>
    <t>Calakmul</t>
  </si>
  <si>
    <t>Programa de Control y erradicación de casuarinas y restauración con sp nativas en la RB Sian Kaan.</t>
  </si>
  <si>
    <t>BETA -DIVERSIDAD, A.C.</t>
  </si>
  <si>
    <t>YUCATAN, CAMPECHE Y QUINATANA ROO</t>
  </si>
  <si>
    <t>Yucatán, Campeche y Quintana Roo</t>
  </si>
  <si>
    <t>Realización de tres muestras gastronomicas de pez león para promover su consumo y aprovechamiento en la región Península de Yucatán</t>
  </si>
  <si>
    <t>RB Sian Ka'an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</si>
</sst>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0.000%"/>
  </numFmts>
  <fonts count="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sz val="11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2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6" fillId="0" borderId="0" xfId="0" applyFont="1" applyAlignment="1">
      <alignment horizontal="left" wrapText="1"/>
    </xf>
    <xf numFmtId="0" fontId="0" fillId="0" borderId="0" xfId="0" applyAlignment="1">
      <alignment wrapText="1"/>
    </xf>
    <xf numFmtId="44" fontId="12" fillId="0" borderId="0" xfId="3" applyFont="1"/>
    <xf numFmtId="9" fontId="12" fillId="0" borderId="0" xfId="6" applyFont="1"/>
    <xf numFmtId="0" fontId="6" fillId="0" borderId="0" xfId="0" applyFont="1"/>
    <xf numFmtId="0" fontId="4" fillId="0" borderId="22" xfId="0" applyFont="1" applyBorder="1" applyAlignment="1">
      <alignment horizontal="center" vertical="center" wrapText="1"/>
    </xf>
    <xf numFmtId="44" fontId="4" fillId="0" borderId="22" xfId="3" applyFont="1" applyBorder="1" applyAlignment="1">
      <alignment horizontal="center" vertical="center" wrapText="1"/>
    </xf>
    <xf numFmtId="44" fontId="4" fillId="0" borderId="22" xfId="3" applyFont="1" applyBorder="1" applyAlignment="1">
      <alignment horizontal="center" vertical="center"/>
    </xf>
    <xf numFmtId="9" fontId="4" fillId="0" borderId="22" xfId="6" applyFont="1" applyBorder="1" applyAlignment="1">
      <alignment horizontal="center" vertical="center"/>
    </xf>
    <xf numFmtId="9" fontId="4" fillId="0" borderId="22" xfId="6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 wrapText="1"/>
    </xf>
    <xf numFmtId="44" fontId="6" fillId="2" borderId="1" xfId="3" applyFont="1" applyFill="1" applyBorder="1" applyAlignment="1">
      <alignment horizontal="center" vertical="center" wrapText="1"/>
    </xf>
    <xf numFmtId="10" fontId="6" fillId="2" borderId="1" xfId="6" applyNumberFormat="1" applyFont="1" applyFill="1" applyBorder="1" applyAlignment="1">
      <alignment horizontal="center" vertical="center"/>
    </xf>
    <xf numFmtId="9" fontId="6" fillId="2" borderId="1" xfId="6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wrapText="1"/>
    </xf>
    <xf numFmtId="43" fontId="14" fillId="0" borderId="0" xfId="1" applyFont="1"/>
    <xf numFmtId="10" fontId="14" fillId="0" borderId="0" xfId="6" applyNumberFormat="1" applyFont="1"/>
    <xf numFmtId="43" fontId="14" fillId="0" borderId="0" xfId="0" applyNumberFormat="1" applyFont="1"/>
    <xf numFmtId="0" fontId="6" fillId="3" borderId="1" xfId="0" applyFont="1" applyFill="1" applyBorder="1" applyAlignment="1">
      <alignment horizontal="center" vertical="center" wrapText="1"/>
    </xf>
    <xf numFmtId="9" fontId="6" fillId="3" borderId="1" xfId="6" applyFont="1" applyFill="1" applyBorder="1" applyAlignment="1">
      <alignment horizontal="center" vertical="center" wrapText="1"/>
    </xf>
    <xf numFmtId="9" fontId="6" fillId="3" borderId="1" xfId="6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9" fontId="6" fillId="4" borderId="1" xfId="6" applyFont="1" applyFill="1" applyBorder="1" applyAlignment="1">
      <alignment horizontal="center" vertical="center" wrapText="1"/>
    </xf>
    <xf numFmtId="9" fontId="6" fillId="4" borderId="1" xfId="6" applyFont="1" applyFill="1" applyBorder="1" applyAlignment="1">
      <alignment horizontal="center" vertical="center"/>
    </xf>
    <xf numFmtId="43" fontId="6" fillId="4" borderId="1" xfId="0" applyNumberFormat="1" applyFont="1" applyFill="1" applyBorder="1" applyAlignment="1">
      <alignment horizontal="center" vertical="center" wrapText="1"/>
    </xf>
    <xf numFmtId="43" fontId="6" fillId="3" borderId="1" xfId="0" applyNumberFormat="1" applyFont="1" applyFill="1" applyBorder="1" applyAlignment="1">
      <alignment horizontal="center" vertical="center" wrapText="1"/>
    </xf>
    <xf numFmtId="43" fontId="6" fillId="3" borderId="1" xfId="1" applyFont="1" applyFill="1" applyBorder="1" applyAlignment="1">
      <alignment horizontal="right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43" fontId="6" fillId="4" borderId="1" xfId="1" applyFont="1" applyFill="1" applyBorder="1" applyAlignment="1">
      <alignment horizontal="right" wrapText="1"/>
    </xf>
    <xf numFmtId="10" fontId="6" fillId="4" borderId="1" xfId="6" applyNumberFormat="1" applyFont="1" applyFill="1" applyBorder="1" applyAlignment="1">
      <alignment horizontal="center" vertical="center"/>
    </xf>
    <xf numFmtId="164" fontId="6" fillId="3" borderId="1" xfId="6" applyNumberFormat="1" applyFont="1" applyFill="1" applyBorder="1" applyAlignment="1">
      <alignment horizontal="center" vertical="center"/>
    </xf>
    <xf numFmtId="164" fontId="6" fillId="4" borderId="1" xfId="6" applyNumberFormat="1" applyFont="1" applyFill="1" applyBorder="1" applyAlignment="1">
      <alignment horizontal="center" vertical="center"/>
    </xf>
    <xf numFmtId="165" fontId="6" fillId="3" borderId="1" xfId="6" applyNumberFormat="1" applyFont="1" applyFill="1" applyBorder="1" applyAlignment="1">
      <alignment horizontal="center" vertical="center"/>
    </xf>
    <xf numFmtId="10" fontId="13" fillId="0" borderId="1" xfId="6" applyNumberFormat="1" applyFont="1" applyFill="1" applyBorder="1" applyAlignment="1">
      <alignment horizontal="center" vertical="center" wrapText="1"/>
    </xf>
    <xf numFmtId="10" fontId="6" fillId="3" borderId="1" xfId="6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4" fontId="12" fillId="0" borderId="1" xfId="3" applyFont="1" applyBorder="1" applyAlignment="1">
      <alignment horizontal="center" vertical="center"/>
    </xf>
    <xf numFmtId="43" fontId="6" fillId="4" borderId="1" xfId="1" applyFont="1" applyFill="1" applyBorder="1" applyAlignment="1">
      <alignment horizontal="center" vertical="center" wrapText="1"/>
    </xf>
    <xf numFmtId="43" fontId="6" fillId="4" borderId="1" xfId="1" applyFont="1" applyFill="1" applyBorder="1" applyAlignment="1">
      <alignment horizontal="center" vertical="center"/>
    </xf>
    <xf numFmtId="43" fontId="6" fillId="3" borderId="1" xfId="1" applyFont="1" applyFill="1" applyBorder="1" applyAlignment="1">
      <alignment horizontal="center" vertical="center" wrapText="1"/>
    </xf>
    <xf numFmtId="9" fontId="12" fillId="0" borderId="1" xfId="6" applyFon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 wrapText="1"/>
    </xf>
    <xf numFmtId="43" fontId="13" fillId="0" borderId="1" xfId="1" applyFont="1" applyFill="1" applyBorder="1" applyAlignment="1">
      <alignment horizontal="center" vertical="center"/>
    </xf>
    <xf numFmtId="10" fontId="13" fillId="0" borderId="1" xfId="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6" fillId="0" borderId="22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44" fontId="1" fillId="0" borderId="1" xfId="3" applyFont="1" applyFill="1" applyBorder="1" applyAlignment="1">
      <alignment horizontal="center" vertical="center"/>
    </xf>
    <xf numFmtId="9" fontId="1" fillId="0" borderId="1" xfId="6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top" wrapText="1"/>
    </xf>
    <xf numFmtId="44" fontId="1" fillId="0" borderId="23" xfId="3" applyFont="1" applyFill="1" applyBorder="1" applyAlignment="1">
      <alignment horizontal="right"/>
    </xf>
    <xf numFmtId="9" fontId="1" fillId="0" borderId="23" xfId="6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6" xfId="0" applyFont="1" applyBorder="1" applyAlignment="1">
      <alignment horizontal="left" vertical="top" wrapText="1"/>
    </xf>
    <xf numFmtId="0" fontId="1" fillId="0" borderId="0" xfId="0" applyFont="1" applyAlignment="1">
      <alignment vertical="center"/>
    </xf>
    <xf numFmtId="0" fontId="1" fillId="5" borderId="1" xfId="0" applyFont="1" applyFill="1" applyBorder="1" applyAlignment="1">
      <alignment horizontal="center" vertical="center" wrapText="1"/>
    </xf>
    <xf numFmtId="44" fontId="1" fillId="5" borderId="1" xfId="3" applyFont="1" applyFill="1" applyBorder="1" applyAlignment="1">
      <alignment horizontal="center" vertical="center"/>
    </xf>
    <xf numFmtId="9" fontId="1" fillId="5" borderId="1" xfId="6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43" fontId="1" fillId="0" borderId="1" xfId="1" applyFont="1" applyFill="1" applyBorder="1" applyAlignment="1">
      <alignment horizontal="center" vertical="center"/>
    </xf>
    <xf numFmtId="43" fontId="1" fillId="0" borderId="1" xfId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/>
    </xf>
    <xf numFmtId="9" fontId="1" fillId="0" borderId="1" xfId="6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44" fontId="4" fillId="0" borderId="6" xfId="3" applyFont="1" applyBorder="1" applyAlignment="1">
      <alignment horizontal="center" vertical="center" wrapText="1"/>
    </xf>
    <xf numFmtId="44" fontId="4" fillId="0" borderId="12" xfId="3" applyFont="1" applyBorder="1" applyAlignment="1">
      <alignment horizontal="center" vertical="center" wrapText="1"/>
    </xf>
    <xf numFmtId="44" fontId="4" fillId="0" borderId="20" xfId="3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9" fontId="4" fillId="0" borderId="2" xfId="6" applyFont="1" applyBorder="1" applyAlignment="1">
      <alignment horizontal="center" vertical="center" wrapText="1"/>
    </xf>
    <xf numFmtId="9" fontId="4" fillId="0" borderId="12" xfId="6" applyFont="1" applyBorder="1" applyAlignment="1">
      <alignment horizontal="center" vertical="center" wrapText="1"/>
    </xf>
    <xf numFmtId="9" fontId="4" fillId="0" borderId="20" xfId="6" applyFont="1" applyBorder="1" applyAlignment="1">
      <alignment horizontal="center" vertical="center" wrapText="1"/>
    </xf>
    <xf numFmtId="44" fontId="4" fillId="0" borderId="2" xfId="3" applyFont="1" applyBorder="1" applyAlignment="1">
      <alignment horizontal="center" vertical="center"/>
    </xf>
    <xf numFmtId="44" fontId="4" fillId="0" borderId="12" xfId="3" applyFont="1" applyBorder="1" applyAlignment="1">
      <alignment horizontal="center" vertical="center"/>
    </xf>
    <xf numFmtId="44" fontId="4" fillId="0" borderId="20" xfId="3" applyFont="1" applyBorder="1" applyAlignment="1">
      <alignment horizontal="center" vertical="center"/>
    </xf>
    <xf numFmtId="9" fontId="4" fillId="0" borderId="2" xfId="6" applyFont="1" applyBorder="1" applyAlignment="1">
      <alignment horizontal="center" vertical="center"/>
    </xf>
    <xf numFmtId="9" fontId="4" fillId="0" borderId="12" xfId="6" applyFont="1" applyBorder="1" applyAlignment="1">
      <alignment horizontal="center" vertical="center"/>
    </xf>
    <xf numFmtId="9" fontId="4" fillId="0" borderId="20" xfId="6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7">
    <cellStyle name="Millares" xfId="1" builtinId="3"/>
    <cellStyle name="Millares 2" xfId="2" xr:uid="{00000000-0005-0000-0000-000001000000}"/>
    <cellStyle name="Moneda" xfId="3" builtinId="4"/>
    <cellStyle name="Moneda 2" xfId="4" xr:uid="{00000000-0005-0000-0000-000003000000}"/>
    <cellStyle name="Normal" xfId="0" builtinId="0"/>
    <cellStyle name="Normal 2" xfId="5" xr:uid="{00000000-0005-0000-0000-000005000000}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38100</xdr:rowOff>
    </xdr:from>
    <xdr:to>
      <xdr:col>2</xdr:col>
      <xdr:colOff>76200</xdr:colOff>
      <xdr:row>3</xdr:row>
      <xdr:rowOff>95250</xdr:rowOff>
    </xdr:to>
    <xdr:pic>
      <xdr:nvPicPr>
        <xdr:cNvPr id="4103" name="2 Imagen">
          <a:extLst>
            <a:ext uri="{FF2B5EF4-FFF2-40B4-BE49-F238E27FC236}">
              <a16:creationId xmlns:a16="http://schemas.microsoft.com/office/drawing/2014/main" id="{00000000-0008-0000-0000-000007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8100"/>
          <a:ext cx="24003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762000</xdr:colOff>
      <xdr:row>0</xdr:row>
      <xdr:rowOff>19050</xdr:rowOff>
    </xdr:from>
    <xdr:to>
      <xdr:col>11</xdr:col>
      <xdr:colOff>0</xdr:colOff>
      <xdr:row>3</xdr:row>
      <xdr:rowOff>28575</xdr:rowOff>
    </xdr:to>
    <xdr:pic>
      <xdr:nvPicPr>
        <xdr:cNvPr id="4104" name="2 Imagen" descr="C:\Users\mestevez\AppData\Local\Temp\Rar$DI00.221\Logo CONANP HORIZONTAL 2013_1_ TRES LI¦üNEAS-01.jpg">
          <a:extLst>
            <a:ext uri="{FF2B5EF4-FFF2-40B4-BE49-F238E27FC236}">
              <a16:creationId xmlns:a16="http://schemas.microsoft.com/office/drawing/2014/main" id="{00000000-0008-0000-0000-000008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85" t="13869" r="8389" b="17519"/>
        <a:stretch>
          <a:fillRect/>
        </a:stretch>
      </xdr:blipFill>
      <xdr:spPr bwMode="auto">
        <a:xfrm>
          <a:off x="10477500" y="19050"/>
          <a:ext cx="18478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152"/>
  <sheetViews>
    <sheetView tabSelected="1" topLeftCell="A47" zoomScale="90" zoomScaleNormal="90" workbookViewId="0">
      <selection activeCell="A49" sqref="A49:K49"/>
    </sheetView>
  </sheetViews>
  <sheetFormatPr defaultColWidth="11.42578125" defaultRowHeight="14.45"/>
  <cols>
    <col min="1" max="1" width="22.85546875" style="19" customWidth="1"/>
    <col min="2" max="2" width="13.7109375" style="19" customWidth="1"/>
    <col min="3" max="3" width="13.140625" style="2" customWidth="1"/>
    <col min="4" max="4" width="30.85546875" style="2" customWidth="1"/>
    <col min="5" max="5" width="18.42578125" style="3" customWidth="1"/>
    <col min="6" max="6" width="18" style="3" customWidth="1"/>
    <col min="7" max="7" width="11" style="4" customWidth="1"/>
    <col min="8" max="8" width="9.7109375" style="4" customWidth="1"/>
    <col min="9" max="9" width="8" customWidth="1"/>
    <col min="10" max="10" width="12.5703125" customWidth="1"/>
    <col min="11" max="11" width="26.5703125" style="54" customWidth="1"/>
  </cols>
  <sheetData>
    <row r="1" spans="1:11" ht="18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ht="18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78"/>
    </row>
    <row r="3" spans="1:11" ht="18">
      <c r="A3" s="78" t="s">
        <v>2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4" spans="1:11" ht="18">
      <c r="A4" s="78" t="s">
        <v>3</v>
      </c>
      <c r="B4" s="78"/>
      <c r="C4" s="78"/>
      <c r="D4" s="78"/>
      <c r="E4" s="78"/>
      <c r="F4" s="78"/>
      <c r="G4" s="78"/>
      <c r="H4" s="78"/>
      <c r="I4" s="78"/>
      <c r="J4" s="78"/>
      <c r="K4" s="78"/>
    </row>
    <row r="5" spans="1:11" ht="18">
      <c r="A5" s="78" t="s">
        <v>4</v>
      </c>
      <c r="B5" s="78"/>
      <c r="C5" s="78"/>
      <c r="D5" s="78"/>
      <c r="E5" s="78"/>
      <c r="F5" s="78"/>
      <c r="G5" s="78"/>
      <c r="H5" s="78"/>
      <c r="I5" s="78"/>
      <c r="J5" s="78"/>
      <c r="K5" s="78"/>
    </row>
    <row r="6" spans="1:11" ht="15" thickBot="1">
      <c r="A6" s="1"/>
      <c r="B6" s="1"/>
      <c r="K6" s="57"/>
    </row>
    <row r="7" spans="1:11" ht="5.0999999999999996" customHeight="1" thickTop="1">
      <c r="A7" s="79" t="s">
        <v>5</v>
      </c>
      <c r="B7" s="79" t="s">
        <v>6</v>
      </c>
      <c r="C7" s="82" t="s">
        <v>7</v>
      </c>
      <c r="D7" s="82" t="s">
        <v>8</v>
      </c>
      <c r="E7" s="85" t="s">
        <v>9</v>
      </c>
      <c r="F7" s="88" t="s">
        <v>10</v>
      </c>
      <c r="G7" s="89"/>
      <c r="H7" s="89"/>
      <c r="I7" s="88" t="s">
        <v>11</v>
      </c>
      <c r="J7" s="92"/>
      <c r="K7" s="96" t="s">
        <v>12</v>
      </c>
    </row>
    <row r="8" spans="1:11" s="5" customFormat="1" ht="12.95">
      <c r="A8" s="80"/>
      <c r="B8" s="80"/>
      <c r="C8" s="83"/>
      <c r="D8" s="83"/>
      <c r="E8" s="86"/>
      <c r="F8" s="90"/>
      <c r="G8" s="91"/>
      <c r="H8" s="91"/>
      <c r="I8" s="93"/>
      <c r="J8" s="94"/>
      <c r="K8" s="97"/>
    </row>
    <row r="9" spans="1:11" ht="12.75" customHeight="1">
      <c r="A9" s="80"/>
      <c r="B9" s="80"/>
      <c r="C9" s="83"/>
      <c r="D9" s="83"/>
      <c r="E9" s="86"/>
      <c r="F9" s="99" t="s">
        <v>13</v>
      </c>
      <c r="G9" s="100"/>
      <c r="H9" s="101" t="s">
        <v>14</v>
      </c>
      <c r="I9" s="90"/>
      <c r="J9" s="95"/>
      <c r="K9" s="97"/>
    </row>
    <row r="10" spans="1:11" ht="12.75" customHeight="1">
      <c r="A10" s="80"/>
      <c r="B10" s="80"/>
      <c r="C10" s="83"/>
      <c r="D10" s="83"/>
      <c r="E10" s="86"/>
      <c r="F10" s="104" t="s">
        <v>15</v>
      </c>
      <c r="G10" s="107" t="s">
        <v>16</v>
      </c>
      <c r="H10" s="102"/>
      <c r="I10" s="110" t="s">
        <v>17</v>
      </c>
      <c r="J10" s="110" t="s">
        <v>18</v>
      </c>
      <c r="K10" s="97"/>
    </row>
    <row r="11" spans="1:11" ht="12.6">
      <c r="A11" s="80"/>
      <c r="B11" s="80"/>
      <c r="C11" s="83"/>
      <c r="D11" s="83"/>
      <c r="E11" s="86"/>
      <c r="F11" s="105"/>
      <c r="G11" s="108"/>
      <c r="H11" s="102"/>
      <c r="I11" s="83"/>
      <c r="J11" s="83"/>
      <c r="K11" s="97"/>
    </row>
    <row r="12" spans="1:11" ht="12.95" thickBot="1">
      <c r="A12" s="81"/>
      <c r="B12" s="81"/>
      <c r="C12" s="84"/>
      <c r="D12" s="84"/>
      <c r="E12" s="87"/>
      <c r="F12" s="106"/>
      <c r="G12" s="109"/>
      <c r="H12" s="103"/>
      <c r="I12" s="84"/>
      <c r="J12" s="84"/>
      <c r="K12" s="98"/>
    </row>
    <row r="13" spans="1:11" ht="13.5" thickTop="1">
      <c r="A13" s="6"/>
      <c r="B13" s="6"/>
      <c r="C13" s="6"/>
      <c r="D13" s="6"/>
      <c r="E13" s="7"/>
      <c r="F13" s="8"/>
      <c r="G13" s="9"/>
      <c r="H13" s="10"/>
      <c r="I13" s="6"/>
      <c r="J13" s="6"/>
      <c r="K13" s="55"/>
    </row>
    <row r="14" spans="1:11" ht="12.95">
      <c r="A14" s="11"/>
      <c r="B14" s="11"/>
      <c r="C14" s="11"/>
      <c r="D14" s="12" t="s">
        <v>19</v>
      </c>
      <c r="E14" s="13">
        <f>+E15+E43+E59+E65+E77+E89+E95+E102+E109+E125</f>
        <v>36034462.420000002</v>
      </c>
      <c r="F14" s="13">
        <f>+F15+F43+F59+F65+F77+F89+F95+F102+F109+F125</f>
        <v>33145719.369999997</v>
      </c>
      <c r="G14" s="14">
        <f>+F14/E14</f>
        <v>0.91983387968078356</v>
      </c>
      <c r="H14" s="15"/>
      <c r="I14" s="11"/>
      <c r="J14" s="11"/>
      <c r="K14" s="11"/>
    </row>
    <row r="15" spans="1:11" ht="12.95">
      <c r="A15" s="34" t="s">
        <v>20</v>
      </c>
      <c r="B15" s="34"/>
      <c r="C15" s="23"/>
      <c r="D15" s="23"/>
      <c r="E15" s="31">
        <f>+E16+E41</f>
        <v>17227472.129999999</v>
      </c>
      <c r="F15" s="31">
        <f>+F16+F41</f>
        <v>15466768.41</v>
      </c>
      <c r="G15" s="25">
        <f>+F15/E15</f>
        <v>0.89779674541258425</v>
      </c>
      <c r="H15" s="24"/>
      <c r="I15" s="30"/>
      <c r="J15" s="23"/>
      <c r="K15" s="30">
        <f>17227472.13-E15</f>
        <v>0</v>
      </c>
    </row>
    <row r="16" spans="1:11" ht="12.95">
      <c r="A16" s="35" t="s">
        <v>21</v>
      </c>
      <c r="B16" s="35"/>
      <c r="C16" s="26"/>
      <c r="D16" s="29"/>
      <c r="E16" s="36">
        <f>SUM(E17:E39)</f>
        <v>16256768.41</v>
      </c>
      <c r="F16" s="36">
        <f>SUM(F17:F39)</f>
        <v>15466768.41</v>
      </c>
      <c r="G16" s="28">
        <f>+F16/E16</f>
        <v>0.95140485611432779</v>
      </c>
      <c r="H16" s="27"/>
      <c r="I16" s="26"/>
      <c r="J16" s="26"/>
      <c r="K16" s="26"/>
    </row>
    <row r="17" spans="1:11" ht="42">
      <c r="A17" s="58" t="s">
        <v>22</v>
      </c>
      <c r="B17" s="58" t="s">
        <v>23</v>
      </c>
      <c r="C17" s="58" t="s">
        <v>24</v>
      </c>
      <c r="D17" s="45" t="s">
        <v>25</v>
      </c>
      <c r="E17" s="59">
        <v>300000</v>
      </c>
      <c r="F17" s="59">
        <v>300000</v>
      </c>
      <c r="G17" s="60">
        <f t="shared" ref="G17:G28" si="0">F17/E17</f>
        <v>1</v>
      </c>
      <c r="H17" s="60">
        <v>1</v>
      </c>
      <c r="I17" s="61">
        <v>1</v>
      </c>
      <c r="J17" s="61" t="s">
        <v>26</v>
      </c>
      <c r="K17" s="58" t="s">
        <v>27</v>
      </c>
    </row>
    <row r="18" spans="1:11" ht="79.5" customHeight="1">
      <c r="A18" s="58" t="s">
        <v>28</v>
      </c>
      <c r="B18" s="58" t="s">
        <v>29</v>
      </c>
      <c r="C18" s="58" t="s">
        <v>24</v>
      </c>
      <c r="D18" s="45" t="s">
        <v>30</v>
      </c>
      <c r="E18" s="59">
        <v>2244800</v>
      </c>
      <c r="F18" s="59">
        <v>2244800</v>
      </c>
      <c r="G18" s="60">
        <f t="shared" si="0"/>
        <v>1</v>
      </c>
      <c r="H18" s="60">
        <v>1</v>
      </c>
      <c r="I18" s="61">
        <v>1</v>
      </c>
      <c r="J18" s="61" t="s">
        <v>26</v>
      </c>
      <c r="K18" s="58" t="s">
        <v>27</v>
      </c>
    </row>
    <row r="19" spans="1:11" ht="69.95">
      <c r="A19" s="58" t="s">
        <v>31</v>
      </c>
      <c r="B19" s="58" t="s">
        <v>32</v>
      </c>
      <c r="C19" s="58" t="s">
        <v>24</v>
      </c>
      <c r="D19" s="45" t="s">
        <v>33</v>
      </c>
      <c r="E19" s="59">
        <v>260000</v>
      </c>
      <c r="F19" s="59">
        <v>260000</v>
      </c>
      <c r="G19" s="60">
        <f t="shared" si="0"/>
        <v>1</v>
      </c>
      <c r="H19" s="60">
        <v>1</v>
      </c>
      <c r="I19" s="61">
        <v>1</v>
      </c>
      <c r="J19" s="61" t="s">
        <v>26</v>
      </c>
      <c r="K19" s="58" t="s">
        <v>27</v>
      </c>
    </row>
    <row r="20" spans="1:11" ht="50.1">
      <c r="A20" s="58" t="s">
        <v>34</v>
      </c>
      <c r="B20" s="58" t="s">
        <v>35</v>
      </c>
      <c r="C20" s="58" t="s">
        <v>24</v>
      </c>
      <c r="D20" s="45" t="s">
        <v>36</v>
      </c>
      <c r="E20" s="59">
        <v>850000</v>
      </c>
      <c r="F20" s="59">
        <v>850000</v>
      </c>
      <c r="G20" s="60">
        <f t="shared" si="0"/>
        <v>1</v>
      </c>
      <c r="H20" s="60">
        <v>1</v>
      </c>
      <c r="I20" s="61">
        <v>1</v>
      </c>
      <c r="J20" s="61" t="s">
        <v>26</v>
      </c>
      <c r="K20" s="58" t="s">
        <v>27</v>
      </c>
    </row>
    <row r="21" spans="1:11" ht="56.1">
      <c r="A21" s="58" t="s">
        <v>22</v>
      </c>
      <c r="B21" s="58" t="s">
        <v>37</v>
      </c>
      <c r="C21" s="58" t="s">
        <v>24</v>
      </c>
      <c r="D21" s="45" t="s">
        <v>38</v>
      </c>
      <c r="E21" s="59">
        <v>1200000</v>
      </c>
      <c r="F21" s="59">
        <v>1200000</v>
      </c>
      <c r="G21" s="60">
        <f t="shared" si="0"/>
        <v>1</v>
      </c>
      <c r="H21" s="60">
        <v>1</v>
      </c>
      <c r="I21" s="61">
        <v>1</v>
      </c>
      <c r="J21" s="61" t="s">
        <v>26</v>
      </c>
      <c r="K21" s="58" t="s">
        <v>27</v>
      </c>
    </row>
    <row r="22" spans="1:11" ht="50.1">
      <c r="A22" s="58" t="s">
        <v>39</v>
      </c>
      <c r="B22" s="58" t="s">
        <v>35</v>
      </c>
      <c r="C22" s="58" t="s">
        <v>24</v>
      </c>
      <c r="D22" s="45" t="s">
        <v>40</v>
      </c>
      <c r="E22" s="59">
        <v>250000</v>
      </c>
      <c r="F22" s="59">
        <v>250000</v>
      </c>
      <c r="G22" s="60">
        <f t="shared" si="0"/>
        <v>1</v>
      </c>
      <c r="H22" s="60">
        <v>1</v>
      </c>
      <c r="I22" s="61">
        <v>1</v>
      </c>
      <c r="J22" s="61" t="s">
        <v>26</v>
      </c>
      <c r="K22" s="58" t="s">
        <v>27</v>
      </c>
    </row>
    <row r="23" spans="1:11" ht="27.95">
      <c r="A23" s="58" t="s">
        <v>41</v>
      </c>
      <c r="B23" s="58" t="s">
        <v>42</v>
      </c>
      <c r="C23" s="58" t="s">
        <v>24</v>
      </c>
      <c r="D23" s="45" t="s">
        <v>43</v>
      </c>
      <c r="E23" s="59">
        <v>900000</v>
      </c>
      <c r="F23" s="59">
        <v>900000</v>
      </c>
      <c r="G23" s="60">
        <f t="shared" si="0"/>
        <v>1</v>
      </c>
      <c r="H23" s="60">
        <v>1</v>
      </c>
      <c r="I23" s="61">
        <v>1</v>
      </c>
      <c r="J23" s="61" t="s">
        <v>26</v>
      </c>
      <c r="K23" s="58" t="s">
        <v>27</v>
      </c>
    </row>
    <row r="24" spans="1:11" ht="69.95">
      <c r="A24" s="58" t="s">
        <v>44</v>
      </c>
      <c r="B24" s="58" t="s">
        <v>45</v>
      </c>
      <c r="C24" s="58" t="s">
        <v>24</v>
      </c>
      <c r="D24" s="45" t="s">
        <v>46</v>
      </c>
      <c r="E24" s="59">
        <v>750000</v>
      </c>
      <c r="F24" s="59">
        <v>750000</v>
      </c>
      <c r="G24" s="60">
        <f t="shared" si="0"/>
        <v>1</v>
      </c>
      <c r="H24" s="60">
        <v>1</v>
      </c>
      <c r="I24" s="61">
        <v>1</v>
      </c>
      <c r="J24" s="61" t="s">
        <v>26</v>
      </c>
      <c r="K24" s="58" t="s">
        <v>27</v>
      </c>
    </row>
    <row r="25" spans="1:11" ht="112.5">
      <c r="A25" s="58" t="s">
        <v>47</v>
      </c>
      <c r="B25" s="58" t="s">
        <v>48</v>
      </c>
      <c r="C25" s="58" t="s">
        <v>24</v>
      </c>
      <c r="D25" s="45" t="s">
        <v>49</v>
      </c>
      <c r="E25" s="59">
        <v>1000000</v>
      </c>
      <c r="F25" s="59">
        <v>1000000</v>
      </c>
      <c r="G25" s="60">
        <f t="shared" si="0"/>
        <v>1</v>
      </c>
      <c r="H25" s="60">
        <v>1</v>
      </c>
      <c r="I25" s="61">
        <v>1</v>
      </c>
      <c r="J25" s="61" t="s">
        <v>26</v>
      </c>
      <c r="K25" s="58" t="s">
        <v>27</v>
      </c>
    </row>
    <row r="26" spans="1:11" ht="27.95">
      <c r="A26" s="58" t="s">
        <v>31</v>
      </c>
      <c r="B26" s="58" t="s">
        <v>35</v>
      </c>
      <c r="C26" s="58" t="s">
        <v>24</v>
      </c>
      <c r="D26" s="45" t="s">
        <v>50</v>
      </c>
      <c r="E26" s="59">
        <v>630000</v>
      </c>
      <c r="F26" s="59">
        <v>630000</v>
      </c>
      <c r="G26" s="60">
        <f t="shared" si="0"/>
        <v>1</v>
      </c>
      <c r="H26" s="60">
        <v>1</v>
      </c>
      <c r="I26" s="61">
        <v>1</v>
      </c>
      <c r="J26" s="61" t="s">
        <v>26</v>
      </c>
      <c r="K26" s="58" t="s">
        <v>27</v>
      </c>
    </row>
    <row r="27" spans="1:11" ht="62.45">
      <c r="A27" s="58" t="s">
        <v>51</v>
      </c>
      <c r="B27" s="58" t="s">
        <v>52</v>
      </c>
      <c r="C27" s="58" t="s">
        <v>24</v>
      </c>
      <c r="D27" s="45" t="s">
        <v>53</v>
      </c>
      <c r="E27" s="59">
        <v>500000</v>
      </c>
      <c r="F27" s="59">
        <v>500000</v>
      </c>
      <c r="G27" s="60">
        <f t="shared" si="0"/>
        <v>1</v>
      </c>
      <c r="H27" s="60">
        <v>1</v>
      </c>
      <c r="I27" s="61">
        <v>1</v>
      </c>
      <c r="J27" s="61" t="s">
        <v>26</v>
      </c>
      <c r="K27" s="58" t="s">
        <v>27</v>
      </c>
    </row>
    <row r="28" spans="1:11" ht="42">
      <c r="A28" s="58" t="s">
        <v>54</v>
      </c>
      <c r="B28" s="58" t="s">
        <v>55</v>
      </c>
      <c r="C28" s="58" t="s">
        <v>24</v>
      </c>
      <c r="D28" s="45" t="s">
        <v>56</v>
      </c>
      <c r="E28" s="59">
        <v>350000</v>
      </c>
      <c r="F28" s="59">
        <v>350000</v>
      </c>
      <c r="G28" s="60">
        <f t="shared" si="0"/>
        <v>1</v>
      </c>
      <c r="H28" s="60">
        <v>1</v>
      </c>
      <c r="I28" s="61">
        <v>1</v>
      </c>
      <c r="J28" s="61" t="s">
        <v>26</v>
      </c>
      <c r="K28" s="58" t="s">
        <v>27</v>
      </c>
    </row>
    <row r="29" spans="1:11" ht="56.1">
      <c r="A29" s="58" t="s">
        <v>57</v>
      </c>
      <c r="B29" s="58" t="s">
        <v>58</v>
      </c>
      <c r="C29" s="58" t="s">
        <v>24</v>
      </c>
      <c r="D29" s="45" t="s">
        <v>59</v>
      </c>
      <c r="E29" s="59">
        <v>1300000</v>
      </c>
      <c r="F29" s="59">
        <v>910000</v>
      </c>
      <c r="G29" s="60">
        <f>F29/E29</f>
        <v>0.7</v>
      </c>
      <c r="H29" s="60">
        <v>0.8</v>
      </c>
      <c r="I29" s="61">
        <v>1</v>
      </c>
      <c r="J29" s="61" t="s">
        <v>26</v>
      </c>
      <c r="K29" s="58" t="s">
        <v>27</v>
      </c>
    </row>
    <row r="30" spans="1:11" ht="69.95">
      <c r="A30" s="58" t="s">
        <v>60</v>
      </c>
      <c r="B30" s="58" t="s">
        <v>61</v>
      </c>
      <c r="C30" s="58" t="s">
        <v>24</v>
      </c>
      <c r="D30" s="45" t="s">
        <v>62</v>
      </c>
      <c r="E30" s="59">
        <v>450000</v>
      </c>
      <c r="F30" s="59">
        <v>450000</v>
      </c>
      <c r="G30" s="60">
        <f>F30/E30</f>
        <v>1</v>
      </c>
      <c r="H30" s="60">
        <v>1</v>
      </c>
      <c r="I30" s="61">
        <v>1</v>
      </c>
      <c r="J30" s="61" t="s">
        <v>26</v>
      </c>
      <c r="K30" s="58" t="s">
        <v>27</v>
      </c>
    </row>
    <row r="31" spans="1:11" ht="87.6">
      <c r="A31" s="58" t="s">
        <v>63</v>
      </c>
      <c r="B31" s="58" t="s">
        <v>64</v>
      </c>
      <c r="C31" s="58" t="s">
        <v>24</v>
      </c>
      <c r="D31" s="45" t="s">
        <v>65</v>
      </c>
      <c r="E31" s="59">
        <v>299995.40999999997</v>
      </c>
      <c r="F31" s="59">
        <v>299995.40999999997</v>
      </c>
      <c r="G31" s="60">
        <f t="shared" ref="G31:G39" si="1">F31/E31</f>
        <v>1</v>
      </c>
      <c r="H31" s="60">
        <v>1</v>
      </c>
      <c r="I31" s="61">
        <v>1</v>
      </c>
      <c r="J31" s="61" t="s">
        <v>26</v>
      </c>
      <c r="K31" s="58" t="s">
        <v>27</v>
      </c>
    </row>
    <row r="32" spans="1:11" ht="42">
      <c r="A32" s="58" t="s">
        <v>66</v>
      </c>
      <c r="B32" s="58" t="s">
        <v>29</v>
      </c>
      <c r="C32" s="58" t="s">
        <v>24</v>
      </c>
      <c r="D32" s="45" t="s">
        <v>67</v>
      </c>
      <c r="E32" s="59">
        <v>200000</v>
      </c>
      <c r="F32" s="59">
        <v>200000</v>
      </c>
      <c r="G32" s="60">
        <f t="shared" si="1"/>
        <v>1</v>
      </c>
      <c r="H32" s="60">
        <v>1</v>
      </c>
      <c r="I32" s="61">
        <v>1</v>
      </c>
      <c r="J32" s="61" t="s">
        <v>26</v>
      </c>
      <c r="K32" s="58" t="s">
        <v>27</v>
      </c>
    </row>
    <row r="33" spans="1:245" ht="56.1">
      <c r="A33" s="58" t="s">
        <v>68</v>
      </c>
      <c r="B33" s="58" t="s">
        <v>69</v>
      </c>
      <c r="C33" s="58" t="s">
        <v>24</v>
      </c>
      <c r="D33" s="45" t="s">
        <v>70</v>
      </c>
      <c r="E33" s="59">
        <v>400000</v>
      </c>
      <c r="F33" s="59">
        <v>400000</v>
      </c>
      <c r="G33" s="60">
        <f t="shared" si="1"/>
        <v>1</v>
      </c>
      <c r="H33" s="60">
        <v>1</v>
      </c>
      <c r="I33" s="61">
        <v>1</v>
      </c>
      <c r="J33" s="61" t="s">
        <v>26</v>
      </c>
      <c r="K33" s="58" t="s">
        <v>27</v>
      </c>
    </row>
    <row r="34" spans="1:245" ht="42">
      <c r="A34" s="58" t="s">
        <v>71</v>
      </c>
      <c r="B34" s="58" t="s">
        <v>35</v>
      </c>
      <c r="C34" s="58" t="s">
        <v>24</v>
      </c>
      <c r="D34" s="45" t="s">
        <v>72</v>
      </c>
      <c r="E34" s="59">
        <v>349998</v>
      </c>
      <c r="F34" s="59">
        <v>349998</v>
      </c>
      <c r="G34" s="60">
        <f t="shared" si="1"/>
        <v>1</v>
      </c>
      <c r="H34" s="60">
        <v>1</v>
      </c>
      <c r="I34" s="61">
        <v>1</v>
      </c>
      <c r="J34" s="61" t="s">
        <v>26</v>
      </c>
      <c r="K34" s="58" t="s">
        <v>27</v>
      </c>
    </row>
    <row r="35" spans="1:245" ht="62.45">
      <c r="A35" s="58" t="s">
        <v>73</v>
      </c>
      <c r="B35" s="58" t="s">
        <v>74</v>
      </c>
      <c r="C35" s="58" t="s">
        <v>24</v>
      </c>
      <c r="D35" s="45" t="s">
        <v>75</v>
      </c>
      <c r="E35" s="59">
        <v>400000</v>
      </c>
      <c r="F35" s="59"/>
      <c r="G35" s="60"/>
      <c r="H35" s="60"/>
      <c r="I35" s="61"/>
      <c r="J35" s="61"/>
      <c r="K35" s="58" t="s">
        <v>76</v>
      </c>
    </row>
    <row r="36" spans="1:245" ht="42">
      <c r="A36" s="58" t="s">
        <v>51</v>
      </c>
      <c r="B36" s="58" t="s">
        <v>35</v>
      </c>
      <c r="C36" s="58" t="s">
        <v>24</v>
      </c>
      <c r="D36" s="45" t="s">
        <v>77</v>
      </c>
      <c r="E36" s="59">
        <v>700000</v>
      </c>
      <c r="F36" s="59">
        <v>700000</v>
      </c>
      <c r="G36" s="60">
        <f t="shared" si="1"/>
        <v>1</v>
      </c>
      <c r="H36" s="60">
        <v>1</v>
      </c>
      <c r="I36" s="61">
        <v>1</v>
      </c>
      <c r="J36" s="61" t="s">
        <v>26</v>
      </c>
      <c r="K36" s="58" t="s">
        <v>27</v>
      </c>
    </row>
    <row r="37" spans="1:245" ht="62.45">
      <c r="A37" s="58" t="s">
        <v>78</v>
      </c>
      <c r="B37" s="58" t="s">
        <v>79</v>
      </c>
      <c r="C37" s="58" t="s">
        <v>24</v>
      </c>
      <c r="D37" s="45" t="s">
        <v>80</v>
      </c>
      <c r="E37" s="59">
        <v>1500000</v>
      </c>
      <c r="F37" s="59">
        <v>1500000</v>
      </c>
      <c r="G37" s="60">
        <f t="shared" si="1"/>
        <v>1</v>
      </c>
      <c r="H37" s="60">
        <v>1</v>
      </c>
      <c r="I37" s="61">
        <v>1</v>
      </c>
      <c r="J37" s="61" t="s">
        <v>26</v>
      </c>
      <c r="K37" s="58" t="s">
        <v>27</v>
      </c>
    </row>
    <row r="38" spans="1:245" ht="56.1">
      <c r="A38" s="58" t="s">
        <v>81</v>
      </c>
      <c r="B38" s="58" t="s">
        <v>35</v>
      </c>
      <c r="C38" s="58" t="s">
        <v>24</v>
      </c>
      <c r="D38" s="45" t="s">
        <v>82</v>
      </c>
      <c r="E38" s="59">
        <v>1000000</v>
      </c>
      <c r="F38" s="59">
        <v>1000000</v>
      </c>
      <c r="G38" s="60">
        <f t="shared" si="1"/>
        <v>1</v>
      </c>
      <c r="H38" s="60">
        <v>1</v>
      </c>
      <c r="I38" s="61">
        <v>1</v>
      </c>
      <c r="J38" s="61" t="s">
        <v>26</v>
      </c>
      <c r="K38" s="58" t="s">
        <v>27</v>
      </c>
    </row>
    <row r="39" spans="1:245" ht="84">
      <c r="A39" s="58" t="s">
        <v>83</v>
      </c>
      <c r="B39" s="58" t="s">
        <v>84</v>
      </c>
      <c r="C39" s="58" t="s">
        <v>24</v>
      </c>
      <c r="D39" s="45" t="s">
        <v>85</v>
      </c>
      <c r="E39" s="59">
        <v>421975</v>
      </c>
      <c r="F39" s="59">
        <v>421975</v>
      </c>
      <c r="G39" s="60">
        <f t="shared" si="1"/>
        <v>1</v>
      </c>
      <c r="H39" s="60">
        <v>1</v>
      </c>
      <c r="I39" s="61">
        <v>1</v>
      </c>
      <c r="J39" s="61" t="s">
        <v>26</v>
      </c>
      <c r="K39" s="58" t="s">
        <v>27</v>
      </c>
    </row>
    <row r="40" spans="1:245">
      <c r="A40" s="58"/>
      <c r="B40" s="58"/>
      <c r="C40" s="58"/>
      <c r="D40" s="58"/>
      <c r="E40" s="46"/>
      <c r="F40" s="59"/>
      <c r="G40" s="60"/>
      <c r="H40" s="60"/>
      <c r="I40" s="61"/>
      <c r="J40" s="61"/>
      <c r="K40" s="58"/>
    </row>
    <row r="41" spans="1:245" ht="12.95">
      <c r="A41" s="43" t="s">
        <v>86</v>
      </c>
      <c r="B41" s="43"/>
      <c r="C41" s="26"/>
      <c r="D41" s="29"/>
      <c r="E41" s="47">
        <f>940701.61+30002.11</f>
        <v>970703.72</v>
      </c>
      <c r="F41" s="48"/>
      <c r="G41" s="28"/>
      <c r="H41" s="27"/>
      <c r="I41" s="26"/>
      <c r="J41" s="26"/>
      <c r="K41" s="26"/>
    </row>
    <row r="42" spans="1:245" ht="12.6">
      <c r="A42" s="58"/>
      <c r="B42" s="58"/>
      <c r="C42" s="58"/>
      <c r="D42" s="58"/>
      <c r="E42" s="59"/>
      <c r="F42" s="59"/>
      <c r="G42" s="60"/>
      <c r="H42" s="60"/>
      <c r="I42" s="61"/>
      <c r="J42" s="61"/>
      <c r="K42" s="58"/>
    </row>
    <row r="43" spans="1:245" ht="12.95">
      <c r="A43" s="44" t="s">
        <v>87</v>
      </c>
      <c r="B43" s="44"/>
      <c r="C43" s="23"/>
      <c r="D43" s="23"/>
      <c r="E43" s="49">
        <f>+E44+E57</f>
        <v>5196634.68</v>
      </c>
      <c r="F43" s="49">
        <f>+F44+F57</f>
        <v>4836634.6100000003</v>
      </c>
      <c r="G43" s="25">
        <f>+F43/E43</f>
        <v>0.93072438372750899</v>
      </c>
      <c r="H43" s="24"/>
      <c r="I43" s="23"/>
      <c r="J43" s="23"/>
      <c r="K43" s="23"/>
    </row>
    <row r="44" spans="1:245" ht="12.95">
      <c r="A44" s="43" t="s">
        <v>21</v>
      </c>
      <c r="B44" s="43"/>
      <c r="C44" s="26"/>
      <c r="D44" s="29"/>
      <c r="E44" s="47">
        <f>SUM(E45:E55)</f>
        <v>4960000</v>
      </c>
      <c r="F44" s="47">
        <f>SUM(F45:F55)</f>
        <v>4600000</v>
      </c>
      <c r="G44" s="37">
        <f>+F44/E44</f>
        <v>0.92741935483870963</v>
      </c>
      <c r="H44" s="27"/>
      <c r="I44" s="26"/>
      <c r="J44" s="26"/>
      <c r="K44" s="26"/>
    </row>
    <row r="45" spans="1:245" s="18" customFormat="1" ht="69.95">
      <c r="A45" s="58" t="s">
        <v>88</v>
      </c>
      <c r="B45" s="58" t="s">
        <v>89</v>
      </c>
      <c r="C45" s="58" t="s">
        <v>90</v>
      </c>
      <c r="D45" s="45" t="s">
        <v>91</v>
      </c>
      <c r="E45" s="59">
        <v>400000</v>
      </c>
      <c r="F45" s="59">
        <v>400000</v>
      </c>
      <c r="G45" s="60">
        <f>+F45/E45</f>
        <v>1</v>
      </c>
      <c r="H45" s="60">
        <v>1</v>
      </c>
      <c r="I45" s="61">
        <v>1</v>
      </c>
      <c r="J45" s="61" t="s">
        <v>92</v>
      </c>
      <c r="K45" s="58" t="s">
        <v>27</v>
      </c>
      <c r="L45" s="62"/>
      <c r="M45" s="62"/>
      <c r="N45" s="63"/>
      <c r="O45" s="16"/>
      <c r="P45" s="64"/>
      <c r="Q45" s="64"/>
      <c r="R45" s="65"/>
      <c r="S45" s="65"/>
      <c r="T45" s="66"/>
      <c r="U45" s="66"/>
      <c r="V45" s="17"/>
      <c r="W45" s="67"/>
      <c r="X45" s="62"/>
      <c r="Y45" s="63"/>
      <c r="Z45" s="16"/>
      <c r="AA45" s="64"/>
      <c r="AB45" s="64"/>
      <c r="AC45" s="65"/>
      <c r="AD45" s="65"/>
      <c r="AE45" s="66"/>
      <c r="AF45" s="66"/>
      <c r="AG45" s="17"/>
      <c r="AH45" s="67"/>
      <c r="AI45" s="62"/>
      <c r="AJ45" s="63"/>
      <c r="AK45" s="16"/>
      <c r="AL45" s="64"/>
      <c r="AM45" s="64"/>
      <c r="AN45" s="65"/>
      <c r="AO45" s="65"/>
      <c r="AP45" s="66"/>
      <c r="AQ45" s="66"/>
      <c r="AR45" s="17"/>
      <c r="AS45" s="67"/>
      <c r="AT45" s="62"/>
      <c r="AU45" s="63"/>
      <c r="AV45" s="16"/>
      <c r="AW45" s="64"/>
      <c r="AX45" s="64"/>
      <c r="AY45" s="65"/>
      <c r="AZ45" s="65"/>
      <c r="BA45" s="66"/>
      <c r="BB45" s="66"/>
      <c r="BC45" s="17"/>
      <c r="BD45" s="67"/>
      <c r="BE45" s="62"/>
      <c r="BF45" s="63"/>
      <c r="BG45" s="16"/>
      <c r="BH45" s="64"/>
      <c r="BI45" s="64"/>
      <c r="BJ45" s="65"/>
      <c r="BK45" s="65"/>
      <c r="BL45" s="66"/>
      <c r="BM45" s="66"/>
      <c r="BN45" s="17"/>
      <c r="BO45" s="67"/>
      <c r="BP45" s="62"/>
      <c r="BQ45" s="63"/>
      <c r="BR45" s="16"/>
      <c r="BS45" s="64"/>
      <c r="BT45" s="64"/>
      <c r="BU45" s="65"/>
      <c r="BV45" s="65"/>
      <c r="BW45" s="66"/>
      <c r="BX45" s="66"/>
      <c r="BY45" s="17"/>
      <c r="BZ45" s="67"/>
      <c r="CA45" s="62"/>
      <c r="CB45" s="63"/>
      <c r="CC45" s="16"/>
      <c r="CD45" s="64"/>
      <c r="CE45" s="64"/>
      <c r="CF45" s="65"/>
      <c r="CG45" s="65"/>
      <c r="CH45" s="66"/>
      <c r="CI45" s="66"/>
      <c r="CJ45" s="17"/>
      <c r="CK45" s="67"/>
      <c r="CL45" s="62"/>
      <c r="CM45" s="63"/>
      <c r="CN45" s="16"/>
      <c r="CO45" s="64"/>
      <c r="CP45" s="64"/>
      <c r="CQ45" s="65"/>
      <c r="CR45" s="65"/>
      <c r="CS45" s="66"/>
      <c r="CT45" s="66"/>
      <c r="CU45" s="17"/>
      <c r="CV45" s="67"/>
      <c r="CW45" s="62"/>
      <c r="CX45" s="63"/>
      <c r="CY45" s="16"/>
      <c r="CZ45" s="64"/>
      <c r="DA45" s="64"/>
      <c r="DB45" s="65"/>
      <c r="DC45" s="65"/>
      <c r="DD45" s="66"/>
      <c r="DE45" s="66"/>
      <c r="DF45" s="17"/>
      <c r="DG45" s="67"/>
      <c r="DH45" s="62"/>
      <c r="DI45" s="63"/>
      <c r="DJ45" s="16"/>
      <c r="DK45" s="64"/>
      <c r="DL45" s="64"/>
      <c r="DM45" s="65"/>
      <c r="DN45" s="65"/>
      <c r="DO45" s="66"/>
      <c r="DP45" s="66"/>
      <c r="DQ45" s="17"/>
      <c r="DR45" s="67"/>
      <c r="DS45" s="62"/>
      <c r="DT45" s="63"/>
      <c r="DU45" s="16"/>
      <c r="DV45" s="64"/>
      <c r="DW45" s="64"/>
      <c r="DX45" s="65"/>
      <c r="DY45" s="65"/>
      <c r="DZ45" s="66"/>
      <c r="EA45" s="66"/>
      <c r="EB45" s="17"/>
      <c r="EC45" s="67"/>
      <c r="ED45" s="62"/>
      <c r="EE45" s="63"/>
      <c r="EF45" s="16"/>
      <c r="EG45" s="64"/>
      <c r="EH45" s="64"/>
      <c r="EI45" s="65"/>
      <c r="EJ45" s="65"/>
      <c r="EK45" s="66"/>
      <c r="EL45" s="66"/>
      <c r="EM45" s="17"/>
      <c r="EN45" s="67"/>
      <c r="EO45" s="62"/>
      <c r="EP45" s="63"/>
      <c r="EQ45" s="16"/>
      <c r="ER45" s="64"/>
      <c r="ES45" s="64"/>
      <c r="ET45" s="65"/>
      <c r="EU45" s="65"/>
      <c r="EV45" s="66"/>
      <c r="EW45" s="66"/>
      <c r="EX45" s="17"/>
      <c r="EY45" s="67"/>
      <c r="EZ45" s="62"/>
      <c r="FA45" s="63"/>
      <c r="FB45" s="16"/>
      <c r="FC45" s="64"/>
      <c r="FD45" s="64"/>
      <c r="FE45" s="65"/>
      <c r="FF45" s="65"/>
      <c r="FG45" s="66"/>
      <c r="FH45" s="66"/>
      <c r="FI45" s="17"/>
      <c r="FJ45" s="67"/>
      <c r="FK45" s="62"/>
      <c r="FL45" s="63"/>
      <c r="FM45" s="16"/>
      <c r="FN45" s="64"/>
      <c r="FO45" s="64"/>
      <c r="FP45" s="65"/>
      <c r="FQ45" s="65"/>
      <c r="FR45" s="66"/>
      <c r="FS45" s="66"/>
      <c r="FT45" s="17"/>
      <c r="FU45" s="67"/>
      <c r="FV45" s="62"/>
      <c r="FW45" s="63"/>
      <c r="FX45" s="16"/>
      <c r="FY45" s="64"/>
      <c r="FZ45" s="64"/>
      <c r="GA45" s="65"/>
      <c r="GB45" s="65"/>
      <c r="GC45" s="66"/>
      <c r="GD45" s="66"/>
      <c r="GE45" s="17"/>
      <c r="GF45" s="67"/>
      <c r="GG45" s="62"/>
      <c r="GH45" s="63"/>
      <c r="GI45" s="16"/>
      <c r="GJ45" s="64"/>
      <c r="GK45" s="64"/>
      <c r="GL45" s="65"/>
      <c r="GM45" s="65"/>
      <c r="GN45" s="66"/>
      <c r="GO45" s="66"/>
      <c r="GP45" s="17"/>
      <c r="GQ45" s="67"/>
      <c r="GR45" s="62"/>
      <c r="GS45" s="63"/>
      <c r="GT45" s="16"/>
      <c r="GU45" s="64"/>
      <c r="GV45" s="64"/>
      <c r="GW45" s="65"/>
      <c r="GX45" s="65"/>
      <c r="GY45" s="66"/>
      <c r="GZ45" s="66"/>
      <c r="HA45" s="17"/>
      <c r="HB45" s="67"/>
      <c r="HC45" s="62"/>
      <c r="HD45" s="63"/>
      <c r="HE45" s="16"/>
      <c r="HF45" s="64"/>
      <c r="HG45" s="64"/>
      <c r="HH45" s="65"/>
      <c r="HI45" s="65"/>
      <c r="HJ45" s="66"/>
      <c r="HK45" s="66"/>
      <c r="HL45" s="17"/>
      <c r="HM45" s="67"/>
      <c r="HN45" s="62"/>
      <c r="HO45" s="63"/>
      <c r="HP45" s="16"/>
      <c r="HQ45" s="64"/>
      <c r="HR45" s="64"/>
      <c r="HS45" s="65"/>
      <c r="HT45" s="65"/>
      <c r="HU45" s="66"/>
      <c r="HV45" s="66"/>
      <c r="HW45" s="17"/>
      <c r="HX45" s="67"/>
      <c r="HY45" s="62"/>
      <c r="HZ45" s="63"/>
      <c r="IA45" s="16"/>
      <c r="IB45" s="64"/>
      <c r="IC45" s="64"/>
      <c r="ID45" s="65"/>
      <c r="IE45" s="65"/>
      <c r="IF45" s="66"/>
      <c r="IG45" s="66"/>
      <c r="IH45" s="17"/>
      <c r="II45" s="67"/>
      <c r="IJ45" s="62"/>
      <c r="IK45" s="63"/>
    </row>
    <row r="46" spans="1:245" s="18" customFormat="1" ht="37.5">
      <c r="A46" s="58" t="s">
        <v>93</v>
      </c>
      <c r="B46" s="58" t="s">
        <v>89</v>
      </c>
      <c r="C46" s="58" t="s">
        <v>94</v>
      </c>
      <c r="D46" s="45" t="s">
        <v>95</v>
      </c>
      <c r="E46" s="59">
        <v>250000</v>
      </c>
      <c r="F46" s="59">
        <v>250000</v>
      </c>
      <c r="G46" s="60">
        <f t="shared" ref="G46:G52" si="2">+F46/E46</f>
        <v>1</v>
      </c>
      <c r="H46" s="60">
        <v>1</v>
      </c>
      <c r="I46" s="61">
        <v>1</v>
      </c>
      <c r="J46" s="61" t="s">
        <v>92</v>
      </c>
      <c r="K46" s="58" t="s">
        <v>27</v>
      </c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68"/>
      <c r="CJ46" s="68"/>
      <c r="CK46" s="68"/>
      <c r="CL46" s="68"/>
      <c r="CM46" s="68"/>
      <c r="CN46" s="68"/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8"/>
      <c r="DB46" s="68"/>
      <c r="DC46" s="68"/>
      <c r="DD46" s="68"/>
      <c r="DE46" s="68"/>
      <c r="DF46" s="68"/>
      <c r="DG46" s="68"/>
      <c r="DH46" s="68"/>
      <c r="DI46" s="68"/>
      <c r="DJ46" s="68"/>
      <c r="DK46" s="68"/>
      <c r="DL46" s="68"/>
      <c r="DM46" s="68"/>
      <c r="DN46" s="68"/>
      <c r="DO46" s="68"/>
      <c r="DP46" s="68"/>
      <c r="DQ46" s="68"/>
      <c r="DR46" s="68"/>
      <c r="DS46" s="68"/>
      <c r="DT46" s="68"/>
      <c r="DU46" s="68"/>
      <c r="DV46" s="68"/>
      <c r="DW46" s="68"/>
      <c r="DX46" s="68"/>
      <c r="DY46" s="68"/>
      <c r="DZ46" s="68"/>
      <c r="EA46" s="68"/>
      <c r="EB46" s="68"/>
      <c r="EC46" s="68"/>
      <c r="ED46" s="68"/>
      <c r="EE46" s="68"/>
      <c r="EF46" s="68"/>
      <c r="EG46" s="68"/>
      <c r="EH46" s="68"/>
      <c r="EI46" s="68"/>
      <c r="EJ46" s="68"/>
      <c r="EK46" s="68"/>
      <c r="EL46" s="68"/>
      <c r="EM46" s="68"/>
      <c r="EN46" s="68"/>
      <c r="EO46" s="68"/>
      <c r="EP46" s="68"/>
      <c r="EQ46" s="68"/>
      <c r="ER46" s="68"/>
      <c r="ES46" s="68"/>
      <c r="ET46" s="68"/>
      <c r="EU46" s="68"/>
      <c r="EV46" s="68"/>
      <c r="EW46" s="68"/>
      <c r="EX46" s="68"/>
      <c r="EY46" s="68"/>
      <c r="EZ46" s="68"/>
      <c r="FA46" s="68"/>
      <c r="FB46" s="68"/>
      <c r="FC46" s="68"/>
      <c r="FD46" s="68"/>
      <c r="FE46" s="68"/>
      <c r="FF46" s="68"/>
      <c r="FG46" s="68"/>
      <c r="FH46" s="68"/>
      <c r="FI46" s="68"/>
      <c r="FJ46" s="68"/>
      <c r="FK46" s="68"/>
      <c r="FL46" s="68"/>
      <c r="FM46" s="68"/>
      <c r="FN46" s="68"/>
      <c r="FO46" s="68"/>
      <c r="FP46" s="68"/>
      <c r="FQ46" s="68"/>
      <c r="FR46" s="68"/>
      <c r="FS46" s="68"/>
      <c r="FT46" s="68"/>
      <c r="FU46" s="68"/>
      <c r="FV46" s="68"/>
      <c r="FW46" s="68"/>
      <c r="FX46" s="68"/>
      <c r="FY46" s="68"/>
      <c r="FZ46" s="68"/>
      <c r="GA46" s="68"/>
      <c r="GB46" s="68"/>
      <c r="GC46" s="68"/>
      <c r="GD46" s="68"/>
      <c r="GE46" s="68"/>
      <c r="GF46" s="68"/>
      <c r="GG46" s="68"/>
      <c r="GH46" s="68"/>
      <c r="GI46" s="68"/>
      <c r="GJ46" s="68"/>
      <c r="GK46" s="68"/>
      <c r="GL46" s="68"/>
      <c r="GM46" s="68"/>
      <c r="GN46" s="68"/>
      <c r="GO46" s="68"/>
      <c r="GP46" s="68"/>
      <c r="GQ46" s="68"/>
      <c r="GR46" s="68"/>
      <c r="GS46" s="68"/>
      <c r="GT46" s="68"/>
      <c r="GU46" s="68"/>
      <c r="GV46" s="68"/>
      <c r="GW46" s="68"/>
      <c r="GX46" s="68"/>
      <c r="GY46" s="68"/>
      <c r="GZ46" s="68"/>
      <c r="HA46" s="68"/>
      <c r="HB46" s="68"/>
      <c r="HC46" s="68"/>
      <c r="HD46" s="68"/>
      <c r="HE46" s="68"/>
      <c r="HF46" s="68"/>
      <c r="HG46" s="68"/>
      <c r="HH46" s="68"/>
      <c r="HI46" s="68"/>
      <c r="HJ46" s="68"/>
      <c r="HK46" s="68"/>
      <c r="HL46" s="68"/>
      <c r="HM46" s="68"/>
      <c r="HN46" s="68"/>
      <c r="HO46" s="68"/>
      <c r="HP46" s="68"/>
      <c r="HQ46" s="68"/>
      <c r="HR46" s="68"/>
      <c r="HS46" s="68"/>
      <c r="HT46" s="68"/>
      <c r="HU46" s="68"/>
      <c r="HV46" s="68"/>
      <c r="HW46" s="68"/>
      <c r="HX46" s="68"/>
      <c r="HY46" s="68"/>
      <c r="HZ46" s="68"/>
      <c r="IA46" s="68"/>
      <c r="IB46" s="68"/>
      <c r="IC46" s="68"/>
      <c r="ID46" s="68"/>
      <c r="IE46" s="68"/>
      <c r="IF46" s="68"/>
      <c r="IG46" s="68"/>
      <c r="IH46" s="68"/>
      <c r="II46" s="68"/>
      <c r="IJ46" s="68"/>
      <c r="IK46" s="68"/>
    </row>
    <row r="47" spans="1:245" s="18" customFormat="1" ht="42">
      <c r="A47" s="58" t="s">
        <v>93</v>
      </c>
      <c r="B47" s="58" t="s">
        <v>89</v>
      </c>
      <c r="C47" s="58" t="s">
        <v>94</v>
      </c>
      <c r="D47" s="45" t="s">
        <v>96</v>
      </c>
      <c r="E47" s="59">
        <v>200000</v>
      </c>
      <c r="F47" s="59">
        <v>200000</v>
      </c>
      <c r="G47" s="60">
        <f t="shared" si="2"/>
        <v>1</v>
      </c>
      <c r="H47" s="60">
        <v>0.1</v>
      </c>
      <c r="I47" s="61">
        <v>1</v>
      </c>
      <c r="J47" s="61" t="s">
        <v>92</v>
      </c>
      <c r="K47" s="58" t="s">
        <v>27</v>
      </c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8"/>
      <c r="BX47" s="68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68"/>
      <c r="CJ47" s="68"/>
      <c r="CK47" s="68"/>
      <c r="CL47" s="68"/>
      <c r="CM47" s="68"/>
      <c r="CN47" s="68"/>
      <c r="CO47" s="68"/>
      <c r="CP47" s="68"/>
      <c r="CQ47" s="68"/>
      <c r="CR47" s="68"/>
      <c r="CS47" s="68"/>
      <c r="CT47" s="68"/>
      <c r="CU47" s="68"/>
      <c r="CV47" s="68"/>
      <c r="CW47" s="68"/>
      <c r="CX47" s="68"/>
      <c r="CY47" s="68"/>
      <c r="CZ47" s="68"/>
      <c r="DA47" s="68"/>
      <c r="DB47" s="68"/>
      <c r="DC47" s="68"/>
      <c r="DD47" s="68"/>
      <c r="DE47" s="68"/>
      <c r="DF47" s="68"/>
      <c r="DG47" s="68"/>
      <c r="DH47" s="68"/>
      <c r="DI47" s="68"/>
      <c r="DJ47" s="68"/>
      <c r="DK47" s="68"/>
      <c r="DL47" s="68"/>
      <c r="DM47" s="68"/>
      <c r="DN47" s="68"/>
      <c r="DO47" s="68"/>
      <c r="DP47" s="68"/>
      <c r="DQ47" s="68"/>
      <c r="DR47" s="68"/>
      <c r="DS47" s="68"/>
      <c r="DT47" s="68"/>
      <c r="DU47" s="68"/>
      <c r="DV47" s="68"/>
      <c r="DW47" s="68"/>
      <c r="DX47" s="68"/>
      <c r="DY47" s="68"/>
      <c r="DZ47" s="68"/>
      <c r="EA47" s="68"/>
      <c r="EB47" s="68"/>
      <c r="EC47" s="68"/>
      <c r="ED47" s="68"/>
      <c r="EE47" s="68"/>
      <c r="EF47" s="68"/>
      <c r="EG47" s="68"/>
      <c r="EH47" s="68"/>
      <c r="EI47" s="68"/>
      <c r="EJ47" s="68"/>
      <c r="EK47" s="68"/>
      <c r="EL47" s="68"/>
      <c r="EM47" s="68"/>
      <c r="EN47" s="68"/>
      <c r="EO47" s="68"/>
      <c r="EP47" s="68"/>
      <c r="EQ47" s="68"/>
      <c r="ER47" s="68"/>
      <c r="ES47" s="68"/>
      <c r="ET47" s="68"/>
      <c r="EU47" s="68"/>
      <c r="EV47" s="68"/>
      <c r="EW47" s="68"/>
      <c r="EX47" s="68"/>
      <c r="EY47" s="68"/>
      <c r="EZ47" s="68"/>
      <c r="FA47" s="68"/>
      <c r="FB47" s="68"/>
      <c r="FC47" s="68"/>
      <c r="FD47" s="68"/>
      <c r="FE47" s="68"/>
      <c r="FF47" s="68"/>
      <c r="FG47" s="68"/>
      <c r="FH47" s="68"/>
      <c r="FI47" s="68"/>
      <c r="FJ47" s="68"/>
      <c r="FK47" s="68"/>
      <c r="FL47" s="68"/>
      <c r="FM47" s="68"/>
      <c r="FN47" s="68"/>
      <c r="FO47" s="68"/>
      <c r="FP47" s="68"/>
      <c r="FQ47" s="68"/>
      <c r="FR47" s="68"/>
      <c r="FS47" s="68"/>
      <c r="FT47" s="68"/>
      <c r="FU47" s="68"/>
      <c r="FV47" s="68"/>
      <c r="FW47" s="68"/>
      <c r="FX47" s="68"/>
      <c r="FY47" s="68"/>
      <c r="FZ47" s="68"/>
      <c r="GA47" s="68"/>
      <c r="GB47" s="68"/>
      <c r="GC47" s="68"/>
      <c r="GD47" s="68"/>
      <c r="GE47" s="68"/>
      <c r="GF47" s="68"/>
      <c r="GG47" s="68"/>
      <c r="GH47" s="68"/>
      <c r="GI47" s="68"/>
      <c r="GJ47" s="68"/>
      <c r="GK47" s="68"/>
      <c r="GL47" s="68"/>
      <c r="GM47" s="68"/>
      <c r="GN47" s="68"/>
      <c r="GO47" s="68"/>
      <c r="GP47" s="68"/>
      <c r="GQ47" s="68"/>
      <c r="GR47" s="68"/>
      <c r="GS47" s="68"/>
      <c r="GT47" s="68"/>
      <c r="GU47" s="68"/>
      <c r="GV47" s="68"/>
      <c r="GW47" s="68"/>
      <c r="GX47" s="68"/>
      <c r="GY47" s="68"/>
      <c r="GZ47" s="68"/>
      <c r="HA47" s="68"/>
      <c r="HB47" s="68"/>
      <c r="HC47" s="68"/>
      <c r="HD47" s="68"/>
      <c r="HE47" s="68"/>
      <c r="HF47" s="68"/>
      <c r="HG47" s="68"/>
      <c r="HH47" s="68"/>
      <c r="HI47" s="68"/>
      <c r="HJ47" s="68"/>
      <c r="HK47" s="68"/>
      <c r="HL47" s="68"/>
      <c r="HM47" s="68"/>
      <c r="HN47" s="68"/>
      <c r="HO47" s="68"/>
      <c r="HP47" s="68"/>
      <c r="HQ47" s="68"/>
      <c r="HR47" s="68"/>
      <c r="HS47" s="68"/>
      <c r="HT47" s="68"/>
      <c r="HU47" s="68"/>
      <c r="HV47" s="68"/>
      <c r="HW47" s="68"/>
      <c r="HX47" s="68"/>
      <c r="HY47" s="68"/>
      <c r="HZ47" s="68"/>
      <c r="IA47" s="68"/>
      <c r="IB47" s="68"/>
      <c r="IC47" s="68"/>
      <c r="ID47" s="68"/>
      <c r="IE47" s="68"/>
      <c r="IF47" s="68"/>
      <c r="IG47" s="68"/>
      <c r="IH47" s="68"/>
      <c r="II47" s="68"/>
      <c r="IJ47" s="68"/>
      <c r="IK47" s="68"/>
    </row>
    <row r="48" spans="1:245" s="18" customFormat="1" ht="56.1">
      <c r="A48" s="58" t="s">
        <v>97</v>
      </c>
      <c r="B48" s="58" t="s">
        <v>98</v>
      </c>
      <c r="C48" s="58" t="s">
        <v>99</v>
      </c>
      <c r="D48" s="45" t="s">
        <v>100</v>
      </c>
      <c r="E48" s="59">
        <v>300000</v>
      </c>
      <c r="F48" s="59">
        <v>300000</v>
      </c>
      <c r="G48" s="60">
        <f t="shared" si="2"/>
        <v>1</v>
      </c>
      <c r="H48" s="60">
        <v>1</v>
      </c>
      <c r="I48" s="61">
        <v>1</v>
      </c>
      <c r="J48" s="61" t="s">
        <v>92</v>
      </c>
      <c r="K48" s="58" t="s">
        <v>27</v>
      </c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8"/>
      <c r="CM48" s="68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8"/>
      <c r="DQ48" s="68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8"/>
      <c r="EF48" s="68"/>
      <c r="EG48" s="68"/>
      <c r="EH48" s="68"/>
      <c r="EI48" s="68"/>
      <c r="EJ48" s="68"/>
      <c r="EK48" s="68"/>
      <c r="EL48" s="68"/>
      <c r="EM48" s="68"/>
      <c r="EN48" s="68"/>
      <c r="EO48" s="68"/>
      <c r="EP48" s="68"/>
      <c r="EQ48" s="68"/>
      <c r="ER48" s="68"/>
      <c r="ES48" s="68"/>
      <c r="ET48" s="68"/>
      <c r="EU48" s="68"/>
      <c r="EV48" s="68"/>
      <c r="EW48" s="68"/>
      <c r="EX48" s="68"/>
      <c r="EY48" s="68"/>
      <c r="EZ48" s="68"/>
      <c r="FA48" s="68"/>
      <c r="FB48" s="68"/>
      <c r="FC48" s="68"/>
      <c r="FD48" s="68"/>
      <c r="FE48" s="68"/>
      <c r="FF48" s="68"/>
      <c r="FG48" s="68"/>
      <c r="FH48" s="68"/>
      <c r="FI48" s="68"/>
      <c r="FJ48" s="68"/>
      <c r="FK48" s="68"/>
      <c r="FL48" s="68"/>
      <c r="FM48" s="68"/>
      <c r="FN48" s="68"/>
      <c r="FO48" s="68"/>
      <c r="FP48" s="68"/>
      <c r="FQ48" s="68"/>
      <c r="FR48" s="68"/>
      <c r="FS48" s="68"/>
      <c r="FT48" s="68"/>
      <c r="FU48" s="68"/>
      <c r="FV48" s="68"/>
      <c r="FW48" s="68"/>
      <c r="FX48" s="68"/>
      <c r="FY48" s="68"/>
      <c r="FZ48" s="68"/>
      <c r="GA48" s="68"/>
      <c r="GB48" s="68"/>
      <c r="GC48" s="68"/>
      <c r="GD48" s="68"/>
      <c r="GE48" s="68"/>
      <c r="GF48" s="68"/>
      <c r="GG48" s="68"/>
      <c r="GH48" s="68"/>
      <c r="GI48" s="68"/>
      <c r="GJ48" s="68"/>
      <c r="GK48" s="68"/>
      <c r="GL48" s="68"/>
      <c r="GM48" s="68"/>
      <c r="GN48" s="68"/>
      <c r="GO48" s="68"/>
      <c r="GP48" s="68"/>
      <c r="GQ48" s="68"/>
      <c r="GR48" s="68"/>
      <c r="GS48" s="68"/>
      <c r="GT48" s="68"/>
      <c r="GU48" s="68"/>
      <c r="GV48" s="68"/>
      <c r="GW48" s="68"/>
      <c r="GX48" s="68"/>
      <c r="GY48" s="68"/>
      <c r="GZ48" s="68"/>
      <c r="HA48" s="68"/>
      <c r="HB48" s="68"/>
      <c r="HC48" s="68"/>
      <c r="HD48" s="68"/>
      <c r="HE48" s="68"/>
      <c r="HF48" s="68"/>
      <c r="HG48" s="68"/>
      <c r="HH48" s="68"/>
      <c r="HI48" s="68"/>
      <c r="HJ48" s="68"/>
      <c r="HK48" s="68"/>
      <c r="HL48" s="68"/>
      <c r="HM48" s="68"/>
      <c r="HN48" s="68"/>
      <c r="HO48" s="68"/>
      <c r="HP48" s="68"/>
      <c r="HQ48" s="68"/>
      <c r="HR48" s="68"/>
      <c r="HS48" s="68"/>
      <c r="HT48" s="68"/>
      <c r="HU48" s="68"/>
      <c r="HV48" s="68"/>
      <c r="HW48" s="68"/>
      <c r="HX48" s="68"/>
      <c r="HY48" s="68"/>
      <c r="HZ48" s="68"/>
      <c r="IA48" s="68"/>
      <c r="IB48" s="68"/>
      <c r="IC48" s="68"/>
      <c r="ID48" s="68"/>
      <c r="IE48" s="68"/>
      <c r="IF48" s="68"/>
      <c r="IG48" s="68"/>
      <c r="IH48" s="68"/>
      <c r="II48" s="68"/>
      <c r="IJ48" s="68"/>
      <c r="IK48" s="68"/>
    </row>
    <row r="49" spans="1:245" s="18" customFormat="1" ht="42">
      <c r="A49" s="69" t="s">
        <v>101</v>
      </c>
      <c r="B49" s="69" t="s">
        <v>89</v>
      </c>
      <c r="C49" s="69" t="s">
        <v>102</v>
      </c>
      <c r="D49" s="56" t="s">
        <v>103</v>
      </c>
      <c r="E49" s="70">
        <v>900000</v>
      </c>
      <c r="F49" s="70">
        <v>540000</v>
      </c>
      <c r="G49" s="71">
        <f t="shared" si="2"/>
        <v>0.6</v>
      </c>
      <c r="H49" s="71">
        <v>0.75</v>
      </c>
      <c r="I49" s="72">
        <v>1</v>
      </c>
      <c r="J49" s="72" t="s">
        <v>92</v>
      </c>
      <c r="K49" s="69" t="s">
        <v>27</v>
      </c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68"/>
      <c r="CL49" s="68"/>
      <c r="CM49" s="68"/>
      <c r="CN49" s="68"/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8"/>
      <c r="DB49" s="68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8"/>
      <c r="DQ49" s="68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8"/>
      <c r="EF49" s="68"/>
      <c r="EG49" s="68"/>
      <c r="EH49" s="68"/>
      <c r="EI49" s="68"/>
      <c r="EJ49" s="68"/>
      <c r="EK49" s="68"/>
      <c r="EL49" s="68"/>
      <c r="EM49" s="68"/>
      <c r="EN49" s="68"/>
      <c r="EO49" s="68"/>
      <c r="EP49" s="68"/>
      <c r="EQ49" s="68"/>
      <c r="ER49" s="68"/>
      <c r="ES49" s="68"/>
      <c r="ET49" s="68"/>
      <c r="EU49" s="68"/>
      <c r="EV49" s="68"/>
      <c r="EW49" s="68"/>
      <c r="EX49" s="68"/>
      <c r="EY49" s="68"/>
      <c r="EZ49" s="68"/>
      <c r="FA49" s="68"/>
      <c r="FB49" s="68"/>
      <c r="FC49" s="68"/>
      <c r="FD49" s="68"/>
      <c r="FE49" s="68"/>
      <c r="FF49" s="68"/>
      <c r="FG49" s="68"/>
      <c r="FH49" s="68"/>
      <c r="FI49" s="68"/>
      <c r="FJ49" s="68"/>
      <c r="FK49" s="68"/>
      <c r="FL49" s="68"/>
      <c r="FM49" s="68"/>
      <c r="FN49" s="68"/>
      <c r="FO49" s="68"/>
      <c r="FP49" s="68"/>
      <c r="FQ49" s="68"/>
      <c r="FR49" s="68"/>
      <c r="FS49" s="68"/>
      <c r="FT49" s="68"/>
      <c r="FU49" s="68"/>
      <c r="FV49" s="68"/>
      <c r="FW49" s="68"/>
      <c r="FX49" s="68"/>
      <c r="FY49" s="68"/>
      <c r="FZ49" s="68"/>
      <c r="GA49" s="68"/>
      <c r="GB49" s="68"/>
      <c r="GC49" s="68"/>
      <c r="GD49" s="68"/>
      <c r="GE49" s="68"/>
      <c r="GF49" s="68"/>
      <c r="GG49" s="68"/>
      <c r="GH49" s="68"/>
      <c r="GI49" s="68"/>
      <c r="GJ49" s="68"/>
      <c r="GK49" s="68"/>
      <c r="GL49" s="68"/>
      <c r="GM49" s="68"/>
      <c r="GN49" s="68"/>
      <c r="GO49" s="68"/>
      <c r="GP49" s="68"/>
      <c r="GQ49" s="68"/>
      <c r="GR49" s="68"/>
      <c r="GS49" s="68"/>
      <c r="GT49" s="68"/>
      <c r="GU49" s="68"/>
      <c r="GV49" s="68"/>
      <c r="GW49" s="68"/>
      <c r="GX49" s="68"/>
      <c r="GY49" s="68"/>
      <c r="GZ49" s="68"/>
      <c r="HA49" s="68"/>
      <c r="HB49" s="68"/>
      <c r="HC49" s="68"/>
      <c r="HD49" s="68"/>
      <c r="HE49" s="68"/>
      <c r="HF49" s="68"/>
      <c r="HG49" s="68"/>
      <c r="HH49" s="68"/>
      <c r="HI49" s="68"/>
      <c r="HJ49" s="68"/>
      <c r="HK49" s="68"/>
      <c r="HL49" s="68"/>
      <c r="HM49" s="68"/>
      <c r="HN49" s="68"/>
      <c r="HO49" s="68"/>
      <c r="HP49" s="68"/>
      <c r="HQ49" s="68"/>
      <c r="HR49" s="68"/>
      <c r="HS49" s="68"/>
      <c r="HT49" s="68"/>
      <c r="HU49" s="68"/>
      <c r="HV49" s="68"/>
      <c r="HW49" s="68"/>
      <c r="HX49" s="68"/>
      <c r="HY49" s="68"/>
      <c r="HZ49" s="68"/>
      <c r="IA49" s="68"/>
      <c r="IB49" s="68"/>
      <c r="IC49" s="68"/>
      <c r="ID49" s="68"/>
      <c r="IE49" s="68"/>
      <c r="IF49" s="68"/>
      <c r="IG49" s="68"/>
      <c r="IH49" s="68"/>
      <c r="II49" s="68"/>
      <c r="IJ49" s="68"/>
      <c r="IK49" s="68"/>
    </row>
    <row r="50" spans="1:245" s="18" customFormat="1" ht="56.1">
      <c r="A50" s="58" t="s">
        <v>104</v>
      </c>
      <c r="B50" s="58" t="s">
        <v>98</v>
      </c>
      <c r="C50" s="58" t="s">
        <v>105</v>
      </c>
      <c r="D50" s="45" t="s">
        <v>106</v>
      </c>
      <c r="E50" s="59">
        <v>560000</v>
      </c>
      <c r="F50" s="59">
        <v>560000</v>
      </c>
      <c r="G50" s="60">
        <f t="shared" si="2"/>
        <v>1</v>
      </c>
      <c r="H50" s="60">
        <v>1</v>
      </c>
      <c r="I50" s="61">
        <v>1</v>
      </c>
      <c r="J50" s="61" t="s">
        <v>92</v>
      </c>
      <c r="K50" s="58" t="s">
        <v>27</v>
      </c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8"/>
      <c r="BX50" s="68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68"/>
      <c r="CJ50" s="68"/>
      <c r="CK50" s="68"/>
      <c r="CL50" s="68"/>
      <c r="CM50" s="68"/>
      <c r="CN50" s="68"/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8"/>
      <c r="DB50" s="68"/>
      <c r="DC50" s="68"/>
      <c r="DD50" s="68"/>
      <c r="DE50" s="68"/>
      <c r="DF50" s="68"/>
      <c r="DG50" s="68"/>
      <c r="DH50" s="68"/>
      <c r="DI50" s="68"/>
      <c r="DJ50" s="68"/>
      <c r="DK50" s="68"/>
      <c r="DL50" s="68"/>
      <c r="DM50" s="68"/>
      <c r="DN50" s="68"/>
      <c r="DO50" s="68"/>
      <c r="DP50" s="68"/>
      <c r="DQ50" s="68"/>
      <c r="DR50" s="68"/>
      <c r="DS50" s="68"/>
      <c r="DT50" s="68"/>
      <c r="DU50" s="68"/>
      <c r="DV50" s="68"/>
      <c r="DW50" s="68"/>
      <c r="DX50" s="68"/>
      <c r="DY50" s="68"/>
      <c r="DZ50" s="68"/>
      <c r="EA50" s="68"/>
      <c r="EB50" s="68"/>
      <c r="EC50" s="68"/>
      <c r="ED50" s="68"/>
      <c r="EE50" s="68"/>
      <c r="EF50" s="68"/>
      <c r="EG50" s="68"/>
      <c r="EH50" s="68"/>
      <c r="EI50" s="68"/>
      <c r="EJ50" s="68"/>
      <c r="EK50" s="68"/>
      <c r="EL50" s="68"/>
      <c r="EM50" s="68"/>
      <c r="EN50" s="68"/>
      <c r="EO50" s="68"/>
      <c r="EP50" s="68"/>
      <c r="EQ50" s="68"/>
      <c r="ER50" s="68"/>
      <c r="ES50" s="68"/>
      <c r="ET50" s="68"/>
      <c r="EU50" s="68"/>
      <c r="EV50" s="68"/>
      <c r="EW50" s="68"/>
      <c r="EX50" s="68"/>
      <c r="EY50" s="68"/>
      <c r="EZ50" s="68"/>
      <c r="FA50" s="68"/>
      <c r="FB50" s="68"/>
      <c r="FC50" s="68"/>
      <c r="FD50" s="68"/>
      <c r="FE50" s="68"/>
      <c r="FF50" s="68"/>
      <c r="FG50" s="68"/>
      <c r="FH50" s="68"/>
      <c r="FI50" s="68"/>
      <c r="FJ50" s="68"/>
      <c r="FK50" s="68"/>
      <c r="FL50" s="68"/>
      <c r="FM50" s="68"/>
      <c r="FN50" s="68"/>
      <c r="FO50" s="68"/>
      <c r="FP50" s="68"/>
      <c r="FQ50" s="68"/>
      <c r="FR50" s="68"/>
      <c r="FS50" s="68"/>
      <c r="FT50" s="68"/>
      <c r="FU50" s="68"/>
      <c r="FV50" s="68"/>
      <c r="FW50" s="68"/>
      <c r="FX50" s="68"/>
      <c r="FY50" s="68"/>
      <c r="FZ50" s="68"/>
      <c r="GA50" s="68"/>
      <c r="GB50" s="68"/>
      <c r="GC50" s="68"/>
      <c r="GD50" s="68"/>
      <c r="GE50" s="68"/>
      <c r="GF50" s="68"/>
      <c r="GG50" s="68"/>
      <c r="GH50" s="68"/>
      <c r="GI50" s="68"/>
      <c r="GJ50" s="68"/>
      <c r="GK50" s="68"/>
      <c r="GL50" s="68"/>
      <c r="GM50" s="68"/>
      <c r="GN50" s="68"/>
      <c r="GO50" s="68"/>
      <c r="GP50" s="68"/>
      <c r="GQ50" s="68"/>
      <c r="GR50" s="68"/>
      <c r="GS50" s="68"/>
      <c r="GT50" s="68"/>
      <c r="GU50" s="68"/>
      <c r="GV50" s="68"/>
      <c r="GW50" s="68"/>
      <c r="GX50" s="68"/>
      <c r="GY50" s="68"/>
      <c r="GZ50" s="68"/>
      <c r="HA50" s="68"/>
      <c r="HB50" s="68"/>
      <c r="HC50" s="68"/>
      <c r="HD50" s="68"/>
      <c r="HE50" s="68"/>
      <c r="HF50" s="68"/>
      <c r="HG50" s="68"/>
      <c r="HH50" s="68"/>
      <c r="HI50" s="68"/>
      <c r="HJ50" s="68"/>
      <c r="HK50" s="68"/>
      <c r="HL50" s="68"/>
      <c r="HM50" s="68"/>
      <c r="HN50" s="68"/>
      <c r="HO50" s="68"/>
      <c r="HP50" s="68"/>
      <c r="HQ50" s="68"/>
      <c r="HR50" s="68"/>
      <c r="HS50" s="68"/>
      <c r="HT50" s="68"/>
      <c r="HU50" s="68"/>
      <c r="HV50" s="68"/>
      <c r="HW50" s="68"/>
      <c r="HX50" s="68"/>
      <c r="HY50" s="68"/>
      <c r="HZ50" s="68"/>
      <c r="IA50" s="68"/>
      <c r="IB50" s="68"/>
      <c r="IC50" s="68"/>
      <c r="ID50" s="68"/>
      <c r="IE50" s="68"/>
      <c r="IF50" s="68"/>
      <c r="IG50" s="68"/>
      <c r="IH50" s="68"/>
      <c r="II50" s="68"/>
      <c r="IJ50" s="68"/>
      <c r="IK50" s="68"/>
    </row>
    <row r="51" spans="1:245" s="18" customFormat="1" ht="98.1">
      <c r="A51" s="58" t="s">
        <v>107</v>
      </c>
      <c r="B51" s="58" t="s">
        <v>89</v>
      </c>
      <c r="C51" s="58" t="s">
        <v>108</v>
      </c>
      <c r="D51" s="45" t="s">
        <v>109</v>
      </c>
      <c r="E51" s="59">
        <v>250000</v>
      </c>
      <c r="F51" s="59">
        <v>250000</v>
      </c>
      <c r="G51" s="60">
        <f t="shared" si="2"/>
        <v>1</v>
      </c>
      <c r="H51" s="60">
        <v>1</v>
      </c>
      <c r="I51" s="61">
        <v>1</v>
      </c>
      <c r="J51" s="61" t="s">
        <v>92</v>
      </c>
      <c r="K51" s="58" t="s">
        <v>27</v>
      </c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8"/>
      <c r="BI51" s="68"/>
      <c r="BJ51" s="68"/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8"/>
      <c r="BX51" s="68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68"/>
      <c r="CJ51" s="68"/>
      <c r="CK51" s="68"/>
      <c r="CL51" s="68"/>
      <c r="CM51" s="68"/>
      <c r="CN51" s="68"/>
      <c r="CO51" s="68"/>
      <c r="CP51" s="68"/>
      <c r="CQ51" s="68"/>
      <c r="CR51" s="68"/>
      <c r="CS51" s="68"/>
      <c r="CT51" s="68"/>
      <c r="CU51" s="68"/>
      <c r="CV51" s="68"/>
      <c r="CW51" s="68"/>
      <c r="CX51" s="68"/>
      <c r="CY51" s="68"/>
      <c r="CZ51" s="68"/>
      <c r="DA51" s="68"/>
      <c r="DB51" s="68"/>
      <c r="DC51" s="68"/>
      <c r="DD51" s="68"/>
      <c r="DE51" s="68"/>
      <c r="DF51" s="68"/>
      <c r="DG51" s="68"/>
      <c r="DH51" s="68"/>
      <c r="DI51" s="68"/>
      <c r="DJ51" s="68"/>
      <c r="DK51" s="68"/>
      <c r="DL51" s="68"/>
      <c r="DM51" s="68"/>
      <c r="DN51" s="68"/>
      <c r="DO51" s="68"/>
      <c r="DP51" s="68"/>
      <c r="DQ51" s="68"/>
      <c r="DR51" s="68"/>
      <c r="DS51" s="68"/>
      <c r="DT51" s="68"/>
      <c r="DU51" s="68"/>
      <c r="DV51" s="68"/>
      <c r="DW51" s="68"/>
      <c r="DX51" s="68"/>
      <c r="DY51" s="68"/>
      <c r="DZ51" s="68"/>
      <c r="EA51" s="68"/>
      <c r="EB51" s="68"/>
      <c r="EC51" s="68"/>
      <c r="ED51" s="68"/>
      <c r="EE51" s="68"/>
      <c r="EF51" s="68"/>
      <c r="EG51" s="68"/>
      <c r="EH51" s="68"/>
      <c r="EI51" s="68"/>
      <c r="EJ51" s="68"/>
      <c r="EK51" s="68"/>
      <c r="EL51" s="68"/>
      <c r="EM51" s="68"/>
      <c r="EN51" s="68"/>
      <c r="EO51" s="68"/>
      <c r="EP51" s="68"/>
      <c r="EQ51" s="68"/>
      <c r="ER51" s="68"/>
      <c r="ES51" s="68"/>
      <c r="ET51" s="68"/>
      <c r="EU51" s="68"/>
      <c r="EV51" s="68"/>
      <c r="EW51" s="68"/>
      <c r="EX51" s="68"/>
      <c r="EY51" s="68"/>
      <c r="EZ51" s="68"/>
      <c r="FA51" s="68"/>
      <c r="FB51" s="68"/>
      <c r="FC51" s="68"/>
      <c r="FD51" s="68"/>
      <c r="FE51" s="68"/>
      <c r="FF51" s="68"/>
      <c r="FG51" s="68"/>
      <c r="FH51" s="68"/>
      <c r="FI51" s="68"/>
      <c r="FJ51" s="68"/>
      <c r="FK51" s="68"/>
      <c r="FL51" s="68"/>
      <c r="FM51" s="68"/>
      <c r="FN51" s="68"/>
      <c r="FO51" s="68"/>
      <c r="FP51" s="68"/>
      <c r="FQ51" s="68"/>
      <c r="FR51" s="68"/>
      <c r="FS51" s="68"/>
      <c r="FT51" s="68"/>
      <c r="FU51" s="68"/>
      <c r="FV51" s="68"/>
      <c r="FW51" s="68"/>
      <c r="FX51" s="68"/>
      <c r="FY51" s="68"/>
      <c r="FZ51" s="68"/>
      <c r="GA51" s="68"/>
      <c r="GB51" s="68"/>
      <c r="GC51" s="68"/>
      <c r="GD51" s="68"/>
      <c r="GE51" s="68"/>
      <c r="GF51" s="68"/>
      <c r="GG51" s="68"/>
      <c r="GH51" s="68"/>
      <c r="GI51" s="68"/>
      <c r="GJ51" s="68"/>
      <c r="GK51" s="68"/>
      <c r="GL51" s="68"/>
      <c r="GM51" s="68"/>
      <c r="GN51" s="68"/>
      <c r="GO51" s="68"/>
      <c r="GP51" s="68"/>
      <c r="GQ51" s="68"/>
      <c r="GR51" s="68"/>
      <c r="GS51" s="68"/>
      <c r="GT51" s="68"/>
      <c r="GU51" s="68"/>
      <c r="GV51" s="68"/>
      <c r="GW51" s="68"/>
      <c r="GX51" s="68"/>
      <c r="GY51" s="68"/>
      <c r="GZ51" s="68"/>
      <c r="HA51" s="68"/>
      <c r="HB51" s="68"/>
      <c r="HC51" s="68"/>
      <c r="HD51" s="68"/>
      <c r="HE51" s="68"/>
      <c r="HF51" s="68"/>
      <c r="HG51" s="68"/>
      <c r="HH51" s="68"/>
      <c r="HI51" s="68"/>
      <c r="HJ51" s="68"/>
      <c r="HK51" s="68"/>
      <c r="HL51" s="68"/>
      <c r="HM51" s="68"/>
      <c r="HN51" s="68"/>
      <c r="HO51" s="68"/>
      <c r="HP51" s="68"/>
      <c r="HQ51" s="68"/>
      <c r="HR51" s="68"/>
      <c r="HS51" s="68"/>
      <c r="HT51" s="68"/>
      <c r="HU51" s="68"/>
      <c r="HV51" s="68"/>
      <c r="HW51" s="68"/>
      <c r="HX51" s="68"/>
      <c r="HY51" s="68"/>
      <c r="HZ51" s="68"/>
      <c r="IA51" s="68"/>
      <c r="IB51" s="68"/>
      <c r="IC51" s="68"/>
      <c r="ID51" s="68"/>
      <c r="IE51" s="68"/>
      <c r="IF51" s="68"/>
      <c r="IG51" s="68"/>
      <c r="IH51" s="68"/>
      <c r="II51" s="68"/>
      <c r="IJ51" s="68"/>
      <c r="IK51" s="68"/>
    </row>
    <row r="52" spans="1:245" s="18" customFormat="1" ht="84">
      <c r="A52" s="58" t="s">
        <v>44</v>
      </c>
      <c r="B52" s="58" t="s">
        <v>110</v>
      </c>
      <c r="C52" s="58" t="s">
        <v>111</v>
      </c>
      <c r="D52" s="45" t="s">
        <v>112</v>
      </c>
      <c r="E52" s="59">
        <v>250000</v>
      </c>
      <c r="F52" s="59">
        <v>250000</v>
      </c>
      <c r="G52" s="60">
        <f t="shared" si="2"/>
        <v>1</v>
      </c>
      <c r="H52" s="60">
        <v>1</v>
      </c>
      <c r="I52" s="61">
        <v>1</v>
      </c>
      <c r="J52" s="61" t="s">
        <v>92</v>
      </c>
      <c r="K52" s="58" t="s">
        <v>27</v>
      </c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8"/>
      <c r="CM52" s="68"/>
      <c r="CN52" s="68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  <c r="DC52" s="68"/>
      <c r="DD52" s="68"/>
      <c r="DE52" s="68"/>
      <c r="DF52" s="68"/>
      <c r="DG52" s="68"/>
      <c r="DH52" s="68"/>
      <c r="DI52" s="68"/>
      <c r="DJ52" s="68"/>
      <c r="DK52" s="68"/>
      <c r="DL52" s="68"/>
      <c r="DM52" s="68"/>
      <c r="DN52" s="68"/>
      <c r="DO52" s="68"/>
      <c r="DP52" s="68"/>
      <c r="DQ52" s="68"/>
      <c r="DR52" s="68"/>
      <c r="DS52" s="68"/>
      <c r="DT52" s="68"/>
      <c r="DU52" s="68"/>
      <c r="DV52" s="68"/>
      <c r="DW52" s="68"/>
      <c r="DX52" s="68"/>
      <c r="DY52" s="68"/>
      <c r="DZ52" s="68"/>
      <c r="EA52" s="68"/>
      <c r="EB52" s="68"/>
      <c r="EC52" s="68"/>
      <c r="ED52" s="68"/>
      <c r="EE52" s="68"/>
      <c r="EF52" s="68"/>
      <c r="EG52" s="68"/>
      <c r="EH52" s="68"/>
      <c r="EI52" s="68"/>
      <c r="EJ52" s="68"/>
      <c r="EK52" s="68"/>
      <c r="EL52" s="68"/>
      <c r="EM52" s="68"/>
      <c r="EN52" s="68"/>
      <c r="EO52" s="68"/>
      <c r="EP52" s="68"/>
      <c r="EQ52" s="68"/>
      <c r="ER52" s="68"/>
      <c r="ES52" s="68"/>
      <c r="ET52" s="68"/>
      <c r="EU52" s="68"/>
      <c r="EV52" s="68"/>
      <c r="EW52" s="68"/>
      <c r="EX52" s="68"/>
      <c r="EY52" s="68"/>
      <c r="EZ52" s="68"/>
      <c r="FA52" s="68"/>
      <c r="FB52" s="68"/>
      <c r="FC52" s="68"/>
      <c r="FD52" s="68"/>
      <c r="FE52" s="68"/>
      <c r="FF52" s="68"/>
      <c r="FG52" s="68"/>
      <c r="FH52" s="68"/>
      <c r="FI52" s="68"/>
      <c r="FJ52" s="68"/>
      <c r="FK52" s="68"/>
      <c r="FL52" s="68"/>
      <c r="FM52" s="68"/>
      <c r="FN52" s="68"/>
      <c r="FO52" s="68"/>
      <c r="FP52" s="68"/>
      <c r="FQ52" s="68"/>
      <c r="FR52" s="68"/>
      <c r="FS52" s="68"/>
      <c r="FT52" s="68"/>
      <c r="FU52" s="68"/>
      <c r="FV52" s="68"/>
      <c r="FW52" s="68"/>
      <c r="FX52" s="68"/>
      <c r="FY52" s="68"/>
      <c r="FZ52" s="68"/>
      <c r="GA52" s="68"/>
      <c r="GB52" s="68"/>
      <c r="GC52" s="68"/>
      <c r="GD52" s="68"/>
      <c r="GE52" s="68"/>
      <c r="GF52" s="68"/>
      <c r="GG52" s="68"/>
      <c r="GH52" s="68"/>
      <c r="GI52" s="68"/>
      <c r="GJ52" s="68"/>
      <c r="GK52" s="68"/>
      <c r="GL52" s="68"/>
      <c r="GM52" s="68"/>
      <c r="GN52" s="68"/>
      <c r="GO52" s="68"/>
      <c r="GP52" s="68"/>
      <c r="GQ52" s="68"/>
      <c r="GR52" s="68"/>
      <c r="GS52" s="68"/>
      <c r="GT52" s="68"/>
      <c r="GU52" s="68"/>
      <c r="GV52" s="68"/>
      <c r="GW52" s="68"/>
      <c r="GX52" s="68"/>
      <c r="GY52" s="68"/>
      <c r="GZ52" s="68"/>
      <c r="HA52" s="68"/>
      <c r="HB52" s="68"/>
      <c r="HC52" s="68"/>
      <c r="HD52" s="68"/>
      <c r="HE52" s="68"/>
      <c r="HF52" s="68"/>
      <c r="HG52" s="68"/>
      <c r="HH52" s="68"/>
      <c r="HI52" s="68"/>
      <c r="HJ52" s="68"/>
      <c r="HK52" s="68"/>
      <c r="HL52" s="68"/>
      <c r="HM52" s="68"/>
      <c r="HN52" s="68"/>
      <c r="HO52" s="68"/>
      <c r="HP52" s="68"/>
      <c r="HQ52" s="68"/>
      <c r="HR52" s="68"/>
      <c r="HS52" s="68"/>
      <c r="HT52" s="68"/>
      <c r="HU52" s="68"/>
      <c r="HV52" s="68"/>
      <c r="HW52" s="68"/>
      <c r="HX52" s="68"/>
      <c r="HY52" s="68"/>
      <c r="HZ52" s="68"/>
      <c r="IA52" s="68"/>
      <c r="IB52" s="68"/>
      <c r="IC52" s="68"/>
      <c r="ID52" s="68"/>
      <c r="IE52" s="68"/>
      <c r="IF52" s="68"/>
      <c r="IG52" s="68"/>
      <c r="IH52" s="68"/>
      <c r="II52" s="68"/>
      <c r="IJ52" s="68"/>
      <c r="IK52" s="68"/>
    </row>
    <row r="53" spans="1:245" s="18" customFormat="1" ht="56.1">
      <c r="A53" s="58" t="s">
        <v>113</v>
      </c>
      <c r="B53" s="58" t="s">
        <v>45</v>
      </c>
      <c r="C53" s="58" t="s">
        <v>114</v>
      </c>
      <c r="D53" s="45" t="s">
        <v>115</v>
      </c>
      <c r="E53" s="59">
        <v>1000000</v>
      </c>
      <c r="F53" s="59">
        <v>1000000</v>
      </c>
      <c r="G53" s="60">
        <v>1</v>
      </c>
      <c r="H53" s="60">
        <v>1</v>
      </c>
      <c r="I53" s="61">
        <v>1</v>
      </c>
      <c r="J53" s="61" t="s">
        <v>116</v>
      </c>
      <c r="K53" s="58" t="s">
        <v>27</v>
      </c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8"/>
      <c r="BX53" s="68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68"/>
      <c r="CJ53" s="68"/>
      <c r="CK53" s="68"/>
      <c r="CL53" s="68"/>
      <c r="CM53" s="68"/>
      <c r="CN53" s="68"/>
      <c r="CO53" s="68"/>
      <c r="CP53" s="68"/>
      <c r="CQ53" s="68"/>
      <c r="CR53" s="68"/>
      <c r="CS53" s="68"/>
      <c r="CT53" s="68"/>
      <c r="CU53" s="68"/>
      <c r="CV53" s="68"/>
      <c r="CW53" s="68"/>
      <c r="CX53" s="68"/>
      <c r="CY53" s="68"/>
      <c r="CZ53" s="68"/>
      <c r="DA53" s="68"/>
      <c r="DB53" s="68"/>
      <c r="DC53" s="68"/>
      <c r="DD53" s="68"/>
      <c r="DE53" s="68"/>
      <c r="DF53" s="68"/>
      <c r="DG53" s="68"/>
      <c r="DH53" s="68"/>
      <c r="DI53" s="68"/>
      <c r="DJ53" s="68"/>
      <c r="DK53" s="68"/>
      <c r="DL53" s="68"/>
      <c r="DM53" s="68"/>
      <c r="DN53" s="68"/>
      <c r="DO53" s="68"/>
      <c r="DP53" s="68"/>
      <c r="DQ53" s="68"/>
      <c r="DR53" s="68"/>
      <c r="DS53" s="68"/>
      <c r="DT53" s="68"/>
      <c r="DU53" s="68"/>
      <c r="DV53" s="68"/>
      <c r="DW53" s="68"/>
      <c r="DX53" s="68"/>
      <c r="DY53" s="68"/>
      <c r="DZ53" s="68"/>
      <c r="EA53" s="68"/>
      <c r="EB53" s="68"/>
      <c r="EC53" s="68"/>
      <c r="ED53" s="68"/>
      <c r="EE53" s="68"/>
      <c r="EF53" s="68"/>
      <c r="EG53" s="68"/>
      <c r="EH53" s="68"/>
      <c r="EI53" s="68"/>
      <c r="EJ53" s="68"/>
      <c r="EK53" s="68"/>
      <c r="EL53" s="68"/>
      <c r="EM53" s="68"/>
      <c r="EN53" s="68"/>
      <c r="EO53" s="68"/>
      <c r="EP53" s="68"/>
      <c r="EQ53" s="68"/>
      <c r="ER53" s="68"/>
      <c r="ES53" s="68"/>
      <c r="ET53" s="68"/>
      <c r="EU53" s="68"/>
      <c r="EV53" s="68"/>
      <c r="EW53" s="68"/>
      <c r="EX53" s="68"/>
      <c r="EY53" s="68"/>
      <c r="EZ53" s="68"/>
      <c r="FA53" s="68"/>
      <c r="FB53" s="68"/>
      <c r="FC53" s="68"/>
      <c r="FD53" s="68"/>
      <c r="FE53" s="68"/>
      <c r="FF53" s="68"/>
      <c r="FG53" s="68"/>
      <c r="FH53" s="68"/>
      <c r="FI53" s="68"/>
      <c r="FJ53" s="68"/>
      <c r="FK53" s="68"/>
      <c r="FL53" s="68"/>
      <c r="FM53" s="68"/>
      <c r="FN53" s="68"/>
      <c r="FO53" s="68"/>
      <c r="FP53" s="68"/>
      <c r="FQ53" s="68"/>
      <c r="FR53" s="68"/>
      <c r="FS53" s="68"/>
      <c r="FT53" s="68"/>
      <c r="FU53" s="68"/>
      <c r="FV53" s="68"/>
      <c r="FW53" s="68"/>
      <c r="FX53" s="68"/>
      <c r="FY53" s="68"/>
      <c r="FZ53" s="68"/>
      <c r="GA53" s="68"/>
      <c r="GB53" s="68"/>
      <c r="GC53" s="68"/>
      <c r="GD53" s="68"/>
      <c r="GE53" s="68"/>
      <c r="GF53" s="68"/>
      <c r="GG53" s="68"/>
      <c r="GH53" s="68"/>
      <c r="GI53" s="68"/>
      <c r="GJ53" s="68"/>
      <c r="GK53" s="68"/>
      <c r="GL53" s="68"/>
      <c r="GM53" s="68"/>
      <c r="GN53" s="68"/>
      <c r="GO53" s="68"/>
      <c r="GP53" s="68"/>
      <c r="GQ53" s="68"/>
      <c r="GR53" s="68"/>
      <c r="GS53" s="68"/>
      <c r="GT53" s="68"/>
      <c r="GU53" s="68"/>
      <c r="GV53" s="68"/>
      <c r="GW53" s="68"/>
      <c r="GX53" s="68"/>
      <c r="GY53" s="68"/>
      <c r="GZ53" s="68"/>
      <c r="HA53" s="68"/>
      <c r="HB53" s="68"/>
      <c r="HC53" s="68"/>
      <c r="HD53" s="68"/>
      <c r="HE53" s="68"/>
      <c r="HF53" s="68"/>
      <c r="HG53" s="68"/>
      <c r="HH53" s="68"/>
      <c r="HI53" s="68"/>
      <c r="HJ53" s="68"/>
      <c r="HK53" s="68"/>
      <c r="HL53" s="68"/>
      <c r="HM53" s="68"/>
      <c r="HN53" s="68"/>
      <c r="HO53" s="68"/>
      <c r="HP53" s="68"/>
      <c r="HQ53" s="68"/>
      <c r="HR53" s="68"/>
      <c r="HS53" s="68"/>
      <c r="HT53" s="68"/>
      <c r="HU53" s="68"/>
      <c r="HV53" s="68"/>
      <c r="HW53" s="68"/>
      <c r="HX53" s="68"/>
      <c r="HY53" s="68"/>
      <c r="HZ53" s="68"/>
      <c r="IA53" s="68"/>
      <c r="IB53" s="68"/>
      <c r="IC53" s="68"/>
      <c r="ID53" s="68"/>
      <c r="IE53" s="68"/>
      <c r="IF53" s="68"/>
      <c r="IG53" s="68"/>
      <c r="IH53" s="68"/>
      <c r="II53" s="68"/>
      <c r="IJ53" s="68"/>
      <c r="IK53" s="68"/>
    </row>
    <row r="54" spans="1:245" s="18" customFormat="1" ht="98.1">
      <c r="A54" s="58" t="s">
        <v>117</v>
      </c>
      <c r="B54" s="58" t="s">
        <v>45</v>
      </c>
      <c r="C54" s="58" t="s">
        <v>108</v>
      </c>
      <c r="D54" s="45" t="s">
        <v>118</v>
      </c>
      <c r="E54" s="59">
        <v>600000</v>
      </c>
      <c r="F54" s="59">
        <v>600000</v>
      </c>
      <c r="G54" s="60">
        <v>1</v>
      </c>
      <c r="H54" s="60">
        <v>1</v>
      </c>
      <c r="I54" s="61">
        <v>1</v>
      </c>
      <c r="J54" s="61" t="s">
        <v>116</v>
      </c>
      <c r="K54" s="58" t="s">
        <v>27</v>
      </c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8"/>
      <c r="CM54" s="68"/>
      <c r="CN54" s="68"/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8"/>
      <c r="DB54" s="68"/>
      <c r="DC54" s="68"/>
      <c r="DD54" s="68"/>
      <c r="DE54" s="68"/>
      <c r="DF54" s="68"/>
      <c r="DG54" s="68"/>
      <c r="DH54" s="68"/>
      <c r="DI54" s="68"/>
      <c r="DJ54" s="68"/>
      <c r="DK54" s="68"/>
      <c r="DL54" s="68"/>
      <c r="DM54" s="68"/>
      <c r="DN54" s="68"/>
      <c r="DO54" s="68"/>
      <c r="DP54" s="68"/>
      <c r="DQ54" s="68"/>
      <c r="DR54" s="68"/>
      <c r="DS54" s="68"/>
      <c r="DT54" s="68"/>
      <c r="DU54" s="68"/>
      <c r="DV54" s="68"/>
      <c r="DW54" s="68"/>
      <c r="DX54" s="68"/>
      <c r="DY54" s="68"/>
      <c r="DZ54" s="68"/>
      <c r="EA54" s="68"/>
      <c r="EB54" s="68"/>
      <c r="EC54" s="68"/>
      <c r="ED54" s="68"/>
      <c r="EE54" s="68"/>
      <c r="EF54" s="68"/>
      <c r="EG54" s="68"/>
      <c r="EH54" s="68"/>
      <c r="EI54" s="68"/>
      <c r="EJ54" s="68"/>
      <c r="EK54" s="68"/>
      <c r="EL54" s="68"/>
      <c r="EM54" s="68"/>
      <c r="EN54" s="68"/>
      <c r="EO54" s="68"/>
      <c r="EP54" s="68"/>
      <c r="EQ54" s="68"/>
      <c r="ER54" s="68"/>
      <c r="ES54" s="68"/>
      <c r="ET54" s="68"/>
      <c r="EU54" s="68"/>
      <c r="EV54" s="68"/>
      <c r="EW54" s="68"/>
      <c r="EX54" s="68"/>
      <c r="EY54" s="68"/>
      <c r="EZ54" s="68"/>
      <c r="FA54" s="68"/>
      <c r="FB54" s="68"/>
      <c r="FC54" s="68"/>
      <c r="FD54" s="68"/>
      <c r="FE54" s="68"/>
      <c r="FF54" s="68"/>
      <c r="FG54" s="68"/>
      <c r="FH54" s="68"/>
      <c r="FI54" s="68"/>
      <c r="FJ54" s="68"/>
      <c r="FK54" s="68"/>
      <c r="FL54" s="68"/>
      <c r="FM54" s="68"/>
      <c r="FN54" s="68"/>
      <c r="FO54" s="68"/>
      <c r="FP54" s="68"/>
      <c r="FQ54" s="68"/>
      <c r="FR54" s="68"/>
      <c r="FS54" s="68"/>
      <c r="FT54" s="68"/>
      <c r="FU54" s="68"/>
      <c r="FV54" s="68"/>
      <c r="FW54" s="68"/>
      <c r="FX54" s="68"/>
      <c r="FY54" s="68"/>
      <c r="FZ54" s="68"/>
      <c r="GA54" s="68"/>
      <c r="GB54" s="68"/>
      <c r="GC54" s="68"/>
      <c r="GD54" s="68"/>
      <c r="GE54" s="68"/>
      <c r="GF54" s="68"/>
      <c r="GG54" s="68"/>
      <c r="GH54" s="68"/>
      <c r="GI54" s="68"/>
      <c r="GJ54" s="68"/>
      <c r="GK54" s="68"/>
      <c r="GL54" s="68"/>
      <c r="GM54" s="68"/>
      <c r="GN54" s="68"/>
      <c r="GO54" s="68"/>
      <c r="GP54" s="68"/>
      <c r="GQ54" s="68"/>
      <c r="GR54" s="68"/>
      <c r="GS54" s="68"/>
      <c r="GT54" s="68"/>
      <c r="GU54" s="68"/>
      <c r="GV54" s="68"/>
      <c r="GW54" s="68"/>
      <c r="GX54" s="68"/>
      <c r="GY54" s="68"/>
      <c r="GZ54" s="68"/>
      <c r="HA54" s="68"/>
      <c r="HB54" s="68"/>
      <c r="HC54" s="68"/>
      <c r="HD54" s="68"/>
      <c r="HE54" s="68"/>
      <c r="HF54" s="68"/>
      <c r="HG54" s="68"/>
      <c r="HH54" s="68"/>
      <c r="HI54" s="68"/>
      <c r="HJ54" s="68"/>
      <c r="HK54" s="68"/>
      <c r="HL54" s="68"/>
      <c r="HM54" s="68"/>
      <c r="HN54" s="68"/>
      <c r="HO54" s="68"/>
      <c r="HP54" s="68"/>
      <c r="HQ54" s="68"/>
      <c r="HR54" s="68"/>
      <c r="HS54" s="68"/>
      <c r="HT54" s="68"/>
      <c r="HU54" s="68"/>
      <c r="HV54" s="68"/>
      <c r="HW54" s="68"/>
      <c r="HX54" s="68"/>
      <c r="HY54" s="68"/>
      <c r="HZ54" s="68"/>
      <c r="IA54" s="68"/>
      <c r="IB54" s="68"/>
      <c r="IC54" s="68"/>
      <c r="ID54" s="68"/>
      <c r="IE54" s="68"/>
      <c r="IF54" s="68"/>
      <c r="IG54" s="68"/>
      <c r="IH54" s="68"/>
      <c r="II54" s="68"/>
      <c r="IJ54" s="68"/>
      <c r="IK54" s="68"/>
    </row>
    <row r="55" spans="1:245" s="18" customFormat="1" ht="60" customHeight="1">
      <c r="A55" s="58" t="s">
        <v>119</v>
      </c>
      <c r="B55" s="58" t="s">
        <v>89</v>
      </c>
      <c r="C55" s="58" t="s">
        <v>120</v>
      </c>
      <c r="D55" s="45" t="s">
        <v>121</v>
      </c>
      <c r="E55" s="59">
        <v>250000</v>
      </c>
      <c r="F55" s="59">
        <v>250000</v>
      </c>
      <c r="G55" s="60">
        <v>1</v>
      </c>
      <c r="H55" s="60">
        <v>1</v>
      </c>
      <c r="I55" s="61">
        <v>1</v>
      </c>
      <c r="J55" s="61" t="s">
        <v>116</v>
      </c>
      <c r="K55" s="58" t="s">
        <v>27</v>
      </c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8"/>
      <c r="BI55" s="68"/>
      <c r="BJ55" s="68"/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8"/>
      <c r="BX55" s="68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68"/>
      <c r="CJ55" s="68"/>
      <c r="CK55" s="68"/>
      <c r="CL55" s="68"/>
      <c r="CM55" s="68"/>
      <c r="CN55" s="68"/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8"/>
      <c r="DB55" s="68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8"/>
      <c r="DQ55" s="68"/>
      <c r="DR55" s="68"/>
      <c r="DS55" s="68"/>
      <c r="DT55" s="68"/>
      <c r="DU55" s="68"/>
      <c r="DV55" s="68"/>
      <c r="DW55" s="68"/>
      <c r="DX55" s="68"/>
      <c r="DY55" s="68"/>
      <c r="DZ55" s="68"/>
      <c r="EA55" s="68"/>
      <c r="EB55" s="68"/>
      <c r="EC55" s="68"/>
      <c r="ED55" s="68"/>
      <c r="EE55" s="68"/>
      <c r="EF55" s="68"/>
      <c r="EG55" s="68"/>
      <c r="EH55" s="68"/>
      <c r="EI55" s="68"/>
      <c r="EJ55" s="68"/>
      <c r="EK55" s="68"/>
      <c r="EL55" s="68"/>
      <c r="EM55" s="68"/>
      <c r="EN55" s="68"/>
      <c r="EO55" s="68"/>
      <c r="EP55" s="68"/>
      <c r="EQ55" s="68"/>
      <c r="ER55" s="68"/>
      <c r="ES55" s="68"/>
      <c r="ET55" s="68"/>
      <c r="EU55" s="68"/>
      <c r="EV55" s="68"/>
      <c r="EW55" s="68"/>
      <c r="EX55" s="68"/>
      <c r="EY55" s="68"/>
      <c r="EZ55" s="68"/>
      <c r="FA55" s="68"/>
      <c r="FB55" s="68"/>
      <c r="FC55" s="68"/>
      <c r="FD55" s="68"/>
      <c r="FE55" s="68"/>
      <c r="FF55" s="68"/>
      <c r="FG55" s="68"/>
      <c r="FH55" s="68"/>
      <c r="FI55" s="68"/>
      <c r="FJ55" s="68"/>
      <c r="FK55" s="68"/>
      <c r="FL55" s="68"/>
      <c r="FM55" s="68"/>
      <c r="FN55" s="68"/>
      <c r="FO55" s="68"/>
      <c r="FP55" s="68"/>
      <c r="FQ55" s="68"/>
      <c r="FR55" s="68"/>
      <c r="FS55" s="68"/>
      <c r="FT55" s="68"/>
      <c r="FU55" s="68"/>
      <c r="FV55" s="68"/>
      <c r="FW55" s="68"/>
      <c r="FX55" s="68"/>
      <c r="FY55" s="68"/>
      <c r="FZ55" s="68"/>
      <c r="GA55" s="68"/>
      <c r="GB55" s="68"/>
      <c r="GC55" s="68"/>
      <c r="GD55" s="68"/>
      <c r="GE55" s="68"/>
      <c r="GF55" s="68"/>
      <c r="GG55" s="68"/>
      <c r="GH55" s="68"/>
      <c r="GI55" s="68"/>
      <c r="GJ55" s="68"/>
      <c r="GK55" s="68"/>
      <c r="GL55" s="68"/>
      <c r="GM55" s="68"/>
      <c r="GN55" s="68"/>
      <c r="GO55" s="68"/>
      <c r="GP55" s="68"/>
      <c r="GQ55" s="68"/>
      <c r="GR55" s="68"/>
      <c r="GS55" s="68"/>
      <c r="GT55" s="68"/>
      <c r="GU55" s="68"/>
      <c r="GV55" s="68"/>
      <c r="GW55" s="68"/>
      <c r="GX55" s="68"/>
      <c r="GY55" s="68"/>
      <c r="GZ55" s="68"/>
      <c r="HA55" s="68"/>
      <c r="HB55" s="68"/>
      <c r="HC55" s="68"/>
      <c r="HD55" s="68"/>
      <c r="HE55" s="68"/>
      <c r="HF55" s="68"/>
      <c r="HG55" s="68"/>
      <c r="HH55" s="68"/>
      <c r="HI55" s="68"/>
      <c r="HJ55" s="68"/>
      <c r="HK55" s="68"/>
      <c r="HL55" s="68"/>
      <c r="HM55" s="68"/>
      <c r="HN55" s="68"/>
      <c r="HO55" s="68"/>
      <c r="HP55" s="68"/>
      <c r="HQ55" s="68"/>
      <c r="HR55" s="68"/>
      <c r="HS55" s="68"/>
      <c r="HT55" s="68"/>
      <c r="HU55" s="68"/>
      <c r="HV55" s="68"/>
      <c r="HW55" s="68"/>
      <c r="HX55" s="68"/>
      <c r="HY55" s="68"/>
      <c r="HZ55" s="68"/>
      <c r="IA55" s="68"/>
      <c r="IB55" s="68"/>
      <c r="IC55" s="68"/>
      <c r="ID55" s="68"/>
      <c r="IE55" s="68"/>
      <c r="IF55" s="68"/>
      <c r="IG55" s="68"/>
      <c r="IH55" s="68"/>
      <c r="II55" s="68"/>
      <c r="IJ55" s="68"/>
      <c r="IK55" s="68"/>
    </row>
    <row r="56" spans="1:245" s="18" customFormat="1" ht="12.6">
      <c r="A56" s="58"/>
      <c r="B56" s="58"/>
      <c r="C56" s="58"/>
      <c r="D56" s="58"/>
      <c r="E56" s="59"/>
      <c r="F56" s="59"/>
      <c r="G56" s="60"/>
      <c r="H56" s="60"/>
      <c r="I56" s="61"/>
      <c r="J56" s="61"/>
      <c r="K56" s="5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8"/>
      <c r="CM56" s="68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8"/>
      <c r="DQ56" s="68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8"/>
      <c r="EF56" s="68"/>
      <c r="EG56" s="68"/>
      <c r="EH56" s="68"/>
      <c r="EI56" s="68"/>
      <c r="EJ56" s="68"/>
      <c r="EK56" s="68"/>
      <c r="EL56" s="68"/>
      <c r="EM56" s="68"/>
      <c r="EN56" s="68"/>
      <c r="EO56" s="68"/>
      <c r="EP56" s="68"/>
      <c r="EQ56" s="68"/>
      <c r="ER56" s="68"/>
      <c r="ES56" s="68"/>
      <c r="ET56" s="68"/>
      <c r="EU56" s="68"/>
      <c r="EV56" s="68"/>
      <c r="EW56" s="68"/>
      <c r="EX56" s="68"/>
      <c r="EY56" s="68"/>
      <c r="EZ56" s="68"/>
      <c r="FA56" s="68"/>
      <c r="FB56" s="68"/>
      <c r="FC56" s="68"/>
      <c r="FD56" s="68"/>
      <c r="FE56" s="68"/>
      <c r="FF56" s="68"/>
      <c r="FG56" s="68"/>
      <c r="FH56" s="68"/>
      <c r="FI56" s="68"/>
      <c r="FJ56" s="68"/>
      <c r="FK56" s="68"/>
      <c r="FL56" s="68"/>
      <c r="FM56" s="68"/>
      <c r="FN56" s="68"/>
      <c r="FO56" s="68"/>
      <c r="FP56" s="68"/>
      <c r="FQ56" s="68"/>
      <c r="FR56" s="68"/>
      <c r="FS56" s="68"/>
      <c r="FT56" s="68"/>
      <c r="FU56" s="68"/>
      <c r="FV56" s="68"/>
      <c r="FW56" s="68"/>
      <c r="FX56" s="68"/>
      <c r="FY56" s="68"/>
      <c r="FZ56" s="68"/>
      <c r="GA56" s="68"/>
      <c r="GB56" s="68"/>
      <c r="GC56" s="68"/>
      <c r="GD56" s="68"/>
      <c r="GE56" s="68"/>
      <c r="GF56" s="68"/>
      <c r="GG56" s="68"/>
      <c r="GH56" s="68"/>
      <c r="GI56" s="68"/>
      <c r="GJ56" s="68"/>
      <c r="GK56" s="68"/>
      <c r="GL56" s="68"/>
      <c r="GM56" s="68"/>
      <c r="GN56" s="68"/>
      <c r="GO56" s="68"/>
      <c r="GP56" s="68"/>
      <c r="GQ56" s="68"/>
      <c r="GR56" s="68"/>
      <c r="GS56" s="68"/>
      <c r="GT56" s="68"/>
      <c r="GU56" s="68"/>
      <c r="GV56" s="68"/>
      <c r="GW56" s="68"/>
      <c r="GX56" s="68"/>
      <c r="GY56" s="68"/>
      <c r="GZ56" s="68"/>
      <c r="HA56" s="68"/>
      <c r="HB56" s="68"/>
      <c r="HC56" s="68"/>
      <c r="HD56" s="68"/>
      <c r="HE56" s="68"/>
      <c r="HF56" s="68"/>
      <c r="HG56" s="68"/>
      <c r="HH56" s="68"/>
      <c r="HI56" s="68"/>
      <c r="HJ56" s="68"/>
      <c r="HK56" s="68"/>
      <c r="HL56" s="68"/>
      <c r="HM56" s="68"/>
      <c r="HN56" s="68"/>
      <c r="HO56" s="68"/>
      <c r="HP56" s="68"/>
      <c r="HQ56" s="68"/>
      <c r="HR56" s="68"/>
      <c r="HS56" s="68"/>
      <c r="HT56" s="68"/>
      <c r="HU56" s="68"/>
      <c r="HV56" s="68"/>
      <c r="HW56" s="68"/>
      <c r="HX56" s="68"/>
      <c r="HY56" s="68"/>
      <c r="HZ56" s="68"/>
      <c r="IA56" s="68"/>
      <c r="IB56" s="68"/>
      <c r="IC56" s="68"/>
      <c r="ID56" s="68"/>
      <c r="IE56" s="68"/>
      <c r="IF56" s="68"/>
      <c r="IG56" s="68"/>
      <c r="IH56" s="68"/>
      <c r="II56" s="68"/>
      <c r="IJ56" s="68"/>
      <c r="IK56" s="68"/>
    </row>
    <row r="57" spans="1:245" s="18" customFormat="1" ht="12.95">
      <c r="A57" s="43" t="s">
        <v>86</v>
      </c>
      <c r="B57" s="43"/>
      <c r="C57" s="26"/>
      <c r="D57" s="29"/>
      <c r="E57" s="47">
        <v>236634.68</v>
      </c>
      <c r="F57" s="48">
        <v>236634.61</v>
      </c>
      <c r="G57" s="28"/>
      <c r="H57" s="27"/>
      <c r="I57" s="26"/>
      <c r="J57" s="26"/>
      <c r="K57" s="26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8"/>
      <c r="BI57" s="68"/>
      <c r="BJ57" s="68"/>
      <c r="BK57" s="68"/>
      <c r="BL57" s="68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8"/>
      <c r="BX57" s="68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68"/>
      <c r="CJ57" s="68"/>
      <c r="CK57" s="68"/>
      <c r="CL57" s="68"/>
      <c r="CM57" s="68"/>
      <c r="CN57" s="68"/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8"/>
      <c r="DB57" s="68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8"/>
      <c r="DQ57" s="68"/>
      <c r="DR57" s="68"/>
      <c r="DS57" s="68"/>
      <c r="DT57" s="68"/>
      <c r="DU57" s="68"/>
      <c r="DV57" s="68"/>
      <c r="DW57" s="68"/>
      <c r="DX57" s="68"/>
      <c r="DY57" s="68"/>
      <c r="DZ57" s="68"/>
      <c r="EA57" s="68"/>
      <c r="EB57" s="68"/>
      <c r="EC57" s="68"/>
      <c r="ED57" s="68"/>
      <c r="EE57" s="68"/>
      <c r="EF57" s="68"/>
      <c r="EG57" s="68"/>
      <c r="EH57" s="68"/>
      <c r="EI57" s="68"/>
      <c r="EJ57" s="68"/>
      <c r="EK57" s="68"/>
      <c r="EL57" s="68"/>
      <c r="EM57" s="68"/>
      <c r="EN57" s="68"/>
      <c r="EO57" s="68"/>
      <c r="EP57" s="68"/>
      <c r="EQ57" s="68"/>
      <c r="ER57" s="68"/>
      <c r="ES57" s="68"/>
      <c r="ET57" s="68"/>
      <c r="EU57" s="68"/>
      <c r="EV57" s="68"/>
      <c r="EW57" s="68"/>
      <c r="EX57" s="68"/>
      <c r="EY57" s="68"/>
      <c r="EZ57" s="68"/>
      <c r="FA57" s="68"/>
      <c r="FB57" s="68"/>
      <c r="FC57" s="68"/>
      <c r="FD57" s="68"/>
      <c r="FE57" s="68"/>
      <c r="FF57" s="68"/>
      <c r="FG57" s="68"/>
      <c r="FH57" s="68"/>
      <c r="FI57" s="68"/>
      <c r="FJ57" s="68"/>
      <c r="FK57" s="68"/>
      <c r="FL57" s="68"/>
      <c r="FM57" s="68"/>
      <c r="FN57" s="68"/>
      <c r="FO57" s="68"/>
      <c r="FP57" s="68"/>
      <c r="FQ57" s="68"/>
      <c r="FR57" s="68"/>
      <c r="FS57" s="68"/>
      <c r="FT57" s="68"/>
      <c r="FU57" s="68"/>
      <c r="FV57" s="68"/>
      <c r="FW57" s="68"/>
      <c r="FX57" s="68"/>
      <c r="FY57" s="68"/>
      <c r="FZ57" s="68"/>
      <c r="GA57" s="68"/>
      <c r="GB57" s="68"/>
      <c r="GC57" s="68"/>
      <c r="GD57" s="68"/>
      <c r="GE57" s="68"/>
      <c r="GF57" s="68"/>
      <c r="GG57" s="68"/>
      <c r="GH57" s="68"/>
      <c r="GI57" s="68"/>
      <c r="GJ57" s="68"/>
      <c r="GK57" s="68"/>
      <c r="GL57" s="68"/>
      <c r="GM57" s="68"/>
      <c r="GN57" s="68"/>
      <c r="GO57" s="68"/>
      <c r="GP57" s="68"/>
      <c r="GQ57" s="68"/>
      <c r="GR57" s="68"/>
      <c r="GS57" s="68"/>
      <c r="GT57" s="68"/>
      <c r="GU57" s="68"/>
      <c r="GV57" s="68"/>
      <c r="GW57" s="68"/>
      <c r="GX57" s="68"/>
      <c r="GY57" s="68"/>
      <c r="GZ57" s="68"/>
      <c r="HA57" s="68"/>
      <c r="HB57" s="68"/>
      <c r="HC57" s="68"/>
      <c r="HD57" s="68"/>
      <c r="HE57" s="68"/>
      <c r="HF57" s="68"/>
      <c r="HG57" s="68"/>
      <c r="HH57" s="68"/>
      <c r="HI57" s="68"/>
      <c r="HJ57" s="68"/>
      <c r="HK57" s="68"/>
      <c r="HL57" s="68"/>
      <c r="HM57" s="68"/>
      <c r="HN57" s="68"/>
      <c r="HO57" s="68"/>
      <c r="HP57" s="68"/>
      <c r="HQ57" s="68"/>
      <c r="HR57" s="68"/>
      <c r="HS57" s="68"/>
      <c r="HT57" s="68"/>
      <c r="HU57" s="68"/>
      <c r="HV57" s="68"/>
      <c r="HW57" s="68"/>
      <c r="HX57" s="68"/>
      <c r="HY57" s="68"/>
      <c r="HZ57" s="68"/>
      <c r="IA57" s="68"/>
      <c r="IB57" s="68"/>
      <c r="IC57" s="68"/>
      <c r="ID57" s="68"/>
      <c r="IE57" s="68"/>
      <c r="IF57" s="68"/>
      <c r="IG57" s="68"/>
      <c r="IH57" s="68"/>
      <c r="II57" s="68"/>
      <c r="IJ57" s="68"/>
      <c r="IK57" s="68"/>
    </row>
    <row r="58" spans="1:245" s="18" customFormat="1" ht="12.6">
      <c r="A58" s="58"/>
      <c r="B58" s="58"/>
      <c r="C58" s="58"/>
      <c r="D58" s="58"/>
      <c r="E58" s="59"/>
      <c r="F58" s="59"/>
      <c r="G58" s="60"/>
      <c r="H58" s="60"/>
      <c r="I58" s="61"/>
      <c r="J58" s="61"/>
      <c r="K58" s="5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8"/>
      <c r="CM58" s="68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8"/>
      <c r="DQ58" s="68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8"/>
      <c r="EE58" s="68"/>
      <c r="EF58" s="68"/>
      <c r="EG58" s="68"/>
      <c r="EH58" s="68"/>
      <c r="EI58" s="68"/>
      <c r="EJ58" s="68"/>
      <c r="EK58" s="68"/>
      <c r="EL58" s="68"/>
      <c r="EM58" s="68"/>
      <c r="EN58" s="68"/>
      <c r="EO58" s="68"/>
      <c r="EP58" s="68"/>
      <c r="EQ58" s="68"/>
      <c r="ER58" s="68"/>
      <c r="ES58" s="68"/>
      <c r="ET58" s="68"/>
      <c r="EU58" s="68"/>
      <c r="EV58" s="68"/>
      <c r="EW58" s="68"/>
      <c r="EX58" s="68"/>
      <c r="EY58" s="68"/>
      <c r="EZ58" s="68"/>
      <c r="FA58" s="68"/>
      <c r="FB58" s="68"/>
      <c r="FC58" s="68"/>
      <c r="FD58" s="68"/>
      <c r="FE58" s="68"/>
      <c r="FF58" s="68"/>
      <c r="FG58" s="68"/>
      <c r="FH58" s="68"/>
      <c r="FI58" s="68"/>
      <c r="FJ58" s="68"/>
      <c r="FK58" s="68"/>
      <c r="FL58" s="68"/>
      <c r="FM58" s="68"/>
      <c r="FN58" s="68"/>
      <c r="FO58" s="68"/>
      <c r="FP58" s="68"/>
      <c r="FQ58" s="68"/>
      <c r="FR58" s="68"/>
      <c r="FS58" s="68"/>
      <c r="FT58" s="68"/>
      <c r="FU58" s="68"/>
      <c r="FV58" s="68"/>
      <c r="FW58" s="68"/>
      <c r="FX58" s="68"/>
      <c r="FY58" s="68"/>
      <c r="FZ58" s="68"/>
      <c r="GA58" s="68"/>
      <c r="GB58" s="68"/>
      <c r="GC58" s="68"/>
      <c r="GD58" s="68"/>
      <c r="GE58" s="68"/>
      <c r="GF58" s="68"/>
      <c r="GG58" s="68"/>
      <c r="GH58" s="68"/>
      <c r="GI58" s="68"/>
      <c r="GJ58" s="68"/>
      <c r="GK58" s="68"/>
      <c r="GL58" s="68"/>
      <c r="GM58" s="68"/>
      <c r="GN58" s="68"/>
      <c r="GO58" s="68"/>
      <c r="GP58" s="68"/>
      <c r="GQ58" s="68"/>
      <c r="GR58" s="68"/>
      <c r="GS58" s="68"/>
      <c r="GT58" s="68"/>
      <c r="GU58" s="68"/>
      <c r="GV58" s="68"/>
      <c r="GW58" s="68"/>
      <c r="GX58" s="68"/>
      <c r="GY58" s="68"/>
      <c r="GZ58" s="68"/>
      <c r="HA58" s="68"/>
      <c r="HB58" s="68"/>
      <c r="HC58" s="68"/>
      <c r="HD58" s="68"/>
      <c r="HE58" s="68"/>
      <c r="HF58" s="68"/>
      <c r="HG58" s="68"/>
      <c r="HH58" s="68"/>
      <c r="HI58" s="68"/>
      <c r="HJ58" s="68"/>
      <c r="HK58" s="68"/>
      <c r="HL58" s="68"/>
      <c r="HM58" s="68"/>
      <c r="HN58" s="68"/>
      <c r="HO58" s="68"/>
      <c r="HP58" s="68"/>
      <c r="HQ58" s="68"/>
      <c r="HR58" s="68"/>
      <c r="HS58" s="68"/>
      <c r="HT58" s="68"/>
      <c r="HU58" s="68"/>
      <c r="HV58" s="68"/>
      <c r="HW58" s="68"/>
      <c r="HX58" s="68"/>
      <c r="HY58" s="68"/>
      <c r="HZ58" s="68"/>
      <c r="IA58" s="68"/>
      <c r="IB58" s="68"/>
      <c r="IC58" s="68"/>
      <c r="ID58" s="68"/>
      <c r="IE58" s="68"/>
      <c r="IF58" s="68"/>
      <c r="IG58" s="68"/>
      <c r="IH58" s="68"/>
      <c r="II58" s="68"/>
      <c r="IJ58" s="68"/>
      <c r="IK58" s="68"/>
    </row>
    <row r="59" spans="1:245" ht="12.95">
      <c r="A59" s="44" t="s">
        <v>122</v>
      </c>
      <c r="B59" s="44"/>
      <c r="C59" s="23"/>
      <c r="D59" s="23"/>
      <c r="E59" s="49">
        <f>+E60+E63</f>
        <v>420850</v>
      </c>
      <c r="F59" s="49">
        <f>+F60+F63</f>
        <v>397830</v>
      </c>
      <c r="G59" s="25">
        <f>+F59/E59</f>
        <v>0.94530117619104193</v>
      </c>
      <c r="H59" s="24"/>
      <c r="I59" s="23"/>
      <c r="J59" s="23"/>
      <c r="K59" s="23"/>
    </row>
    <row r="60" spans="1:245" ht="12.95">
      <c r="A60" s="43" t="s">
        <v>21</v>
      </c>
      <c r="B60" s="43"/>
      <c r="C60" s="26"/>
      <c r="D60" s="29"/>
      <c r="E60" s="47">
        <f>SUM(E61)</f>
        <v>397830</v>
      </c>
      <c r="F60" s="47">
        <f>SUM(F61)</f>
        <v>397830</v>
      </c>
      <c r="G60" s="28">
        <f>+F60/E60</f>
        <v>1</v>
      </c>
      <c r="H60" s="27"/>
      <c r="I60" s="26"/>
      <c r="J60" s="26"/>
      <c r="K60" s="26"/>
    </row>
    <row r="61" spans="1:245" ht="74.25" customHeight="1">
      <c r="A61" s="58" t="s">
        <v>123</v>
      </c>
      <c r="B61" s="58" t="s">
        <v>124</v>
      </c>
      <c r="C61" s="58" t="s">
        <v>125</v>
      </c>
      <c r="D61" s="45" t="s">
        <v>126</v>
      </c>
      <c r="E61" s="59">
        <v>397830</v>
      </c>
      <c r="F61" s="59">
        <v>397830</v>
      </c>
      <c r="G61" s="60">
        <f>+F61/E61</f>
        <v>1</v>
      </c>
      <c r="H61" s="60">
        <v>1</v>
      </c>
      <c r="I61" s="61">
        <v>1</v>
      </c>
      <c r="J61" s="61" t="s">
        <v>26</v>
      </c>
      <c r="K61" s="58" t="s">
        <v>27</v>
      </c>
      <c r="L61" s="62"/>
      <c r="M61" s="62"/>
      <c r="N61" s="63"/>
      <c r="O61" s="16"/>
      <c r="P61" s="64"/>
      <c r="Q61" s="64"/>
      <c r="R61" s="65"/>
      <c r="S61" s="65"/>
      <c r="T61" s="66"/>
      <c r="U61" s="66"/>
      <c r="V61" s="17"/>
      <c r="W61" s="67"/>
      <c r="X61" s="62"/>
      <c r="Y61" s="63"/>
      <c r="Z61" s="16"/>
      <c r="AA61" s="64"/>
      <c r="AB61" s="64"/>
      <c r="AC61" s="65"/>
      <c r="AD61" s="65"/>
      <c r="AE61" s="66"/>
      <c r="AF61" s="66"/>
      <c r="AG61" s="17"/>
      <c r="AH61" s="67"/>
      <c r="AI61" s="62"/>
      <c r="AJ61" s="63"/>
      <c r="AK61" s="16"/>
      <c r="AL61" s="64"/>
      <c r="AM61" s="64"/>
      <c r="AN61" s="65"/>
      <c r="AO61" s="65"/>
      <c r="AP61" s="66"/>
      <c r="AQ61" s="66"/>
      <c r="AR61" s="17"/>
      <c r="AS61" s="67"/>
      <c r="AT61" s="62"/>
      <c r="AU61" s="63"/>
      <c r="AV61" s="16"/>
      <c r="AW61" s="64"/>
      <c r="AX61" s="64"/>
      <c r="AY61" s="65"/>
      <c r="AZ61" s="65"/>
      <c r="BA61" s="66"/>
      <c r="BB61" s="66"/>
      <c r="BC61" s="17"/>
      <c r="BD61" s="67"/>
      <c r="BE61" s="62"/>
      <c r="BF61" s="63"/>
      <c r="BG61" s="16"/>
      <c r="BH61" s="64"/>
      <c r="BI61" s="64"/>
      <c r="BJ61" s="65"/>
      <c r="BK61" s="65"/>
      <c r="BL61" s="66"/>
      <c r="BM61" s="66"/>
      <c r="BN61" s="17"/>
      <c r="BO61" s="67"/>
      <c r="BP61" s="62"/>
      <c r="BQ61" s="63"/>
      <c r="BR61" s="16"/>
      <c r="BS61" s="64"/>
      <c r="BT61" s="64"/>
      <c r="BU61" s="65"/>
      <c r="BV61" s="65"/>
      <c r="BW61" s="66"/>
      <c r="BX61" s="66"/>
      <c r="BY61" s="17"/>
      <c r="BZ61" s="67"/>
      <c r="CA61" s="62"/>
      <c r="CB61" s="63"/>
      <c r="CC61" s="16"/>
      <c r="CD61" s="64"/>
      <c r="CE61" s="64"/>
      <c r="CF61" s="65"/>
      <c r="CG61" s="65"/>
      <c r="CH61" s="66"/>
      <c r="CI61" s="66"/>
      <c r="CJ61" s="17"/>
      <c r="CK61" s="67"/>
      <c r="CL61" s="62"/>
      <c r="CM61" s="63"/>
      <c r="CN61" s="16"/>
      <c r="CO61" s="64"/>
      <c r="CP61" s="64"/>
      <c r="CQ61" s="65"/>
      <c r="CR61" s="65"/>
      <c r="CS61" s="66"/>
      <c r="CT61" s="66"/>
      <c r="CU61" s="17"/>
      <c r="CV61" s="67"/>
      <c r="CW61" s="62"/>
      <c r="CX61" s="63"/>
      <c r="CY61" s="16"/>
      <c r="CZ61" s="64"/>
      <c r="DA61" s="64"/>
      <c r="DB61" s="65"/>
      <c r="DC61" s="65"/>
      <c r="DD61" s="66"/>
      <c r="DE61" s="66"/>
      <c r="DF61" s="17"/>
      <c r="DG61" s="67"/>
      <c r="DH61" s="62"/>
      <c r="DI61" s="63"/>
      <c r="DJ61" s="16"/>
      <c r="DK61" s="64"/>
      <c r="DL61" s="64"/>
      <c r="DM61" s="65"/>
      <c r="DN61" s="65"/>
      <c r="DO61" s="66"/>
      <c r="DP61" s="66"/>
      <c r="DQ61" s="17"/>
      <c r="DR61" s="67"/>
      <c r="DS61" s="62"/>
      <c r="DT61" s="63"/>
      <c r="DU61" s="16"/>
      <c r="DV61" s="64"/>
      <c r="DW61" s="64"/>
      <c r="DX61" s="65"/>
      <c r="DY61" s="65"/>
      <c r="DZ61" s="66"/>
      <c r="EA61" s="66"/>
      <c r="EB61" s="17"/>
      <c r="EC61" s="67"/>
      <c r="ED61" s="62"/>
      <c r="EE61" s="63"/>
      <c r="EF61" s="16"/>
      <c r="EG61" s="64"/>
      <c r="EH61" s="64"/>
      <c r="EI61" s="65"/>
      <c r="EJ61" s="65"/>
      <c r="EK61" s="66"/>
      <c r="EL61" s="66"/>
      <c r="EM61" s="17"/>
      <c r="EN61" s="67"/>
      <c r="EO61" s="62"/>
      <c r="EP61" s="63"/>
      <c r="EQ61" s="16"/>
      <c r="ER61" s="64"/>
      <c r="ES61" s="64"/>
      <c r="ET61" s="65"/>
      <c r="EU61" s="65"/>
      <c r="EV61" s="66"/>
      <c r="EW61" s="66"/>
      <c r="EX61" s="17"/>
      <c r="EY61" s="67"/>
      <c r="EZ61" s="62"/>
      <c r="FA61" s="63"/>
      <c r="FB61" s="16"/>
      <c r="FC61" s="64"/>
      <c r="FD61" s="64"/>
      <c r="FE61" s="65"/>
      <c r="FF61" s="65"/>
      <c r="FG61" s="66"/>
      <c r="FH61" s="66"/>
      <c r="FI61" s="17"/>
      <c r="FJ61" s="67"/>
      <c r="FK61" s="62"/>
      <c r="FL61" s="63"/>
      <c r="FM61" s="16"/>
      <c r="FN61" s="64"/>
      <c r="FO61" s="64"/>
      <c r="FP61" s="65"/>
      <c r="FQ61" s="65"/>
      <c r="FR61" s="66"/>
      <c r="FS61" s="66"/>
      <c r="FT61" s="17"/>
      <c r="FU61" s="67"/>
      <c r="FV61" s="62"/>
      <c r="FW61" s="63"/>
      <c r="FX61" s="16"/>
      <c r="FY61" s="64"/>
      <c r="FZ61" s="64"/>
      <c r="GA61" s="65"/>
      <c r="GB61" s="65"/>
      <c r="GC61" s="66"/>
      <c r="GD61" s="66"/>
      <c r="GE61" s="17"/>
      <c r="GF61" s="67"/>
      <c r="GG61" s="62"/>
      <c r="GH61" s="63"/>
      <c r="GI61" s="16"/>
      <c r="GJ61" s="64"/>
      <c r="GK61" s="64"/>
      <c r="GL61" s="65"/>
      <c r="GM61" s="65"/>
      <c r="GN61" s="66"/>
      <c r="GO61" s="66"/>
      <c r="GP61" s="17"/>
      <c r="GQ61" s="67"/>
      <c r="GR61" s="62"/>
      <c r="GS61" s="63"/>
      <c r="GT61" s="16"/>
      <c r="GU61" s="64"/>
      <c r="GV61" s="64"/>
      <c r="GW61" s="65"/>
      <c r="GX61" s="65"/>
      <c r="GY61" s="66"/>
      <c r="GZ61" s="66"/>
      <c r="HA61" s="17"/>
      <c r="HB61" s="67"/>
      <c r="HC61" s="62"/>
      <c r="HD61" s="63"/>
      <c r="HE61" s="16"/>
      <c r="HF61" s="64"/>
      <c r="HG61" s="64"/>
      <c r="HH61" s="65"/>
      <c r="HI61" s="65"/>
      <c r="HJ61" s="66"/>
      <c r="HK61" s="66"/>
      <c r="HL61" s="17"/>
      <c r="HM61" s="67"/>
      <c r="HN61" s="62"/>
      <c r="HO61" s="63"/>
      <c r="HP61" s="16"/>
      <c r="HQ61" s="64"/>
      <c r="HR61" s="64"/>
      <c r="HS61" s="65"/>
      <c r="HT61" s="65"/>
      <c r="HU61" s="66"/>
      <c r="HV61" s="66"/>
      <c r="HW61" s="17"/>
      <c r="HX61" s="67"/>
      <c r="HY61" s="62"/>
      <c r="HZ61" s="63"/>
      <c r="IA61" s="16"/>
      <c r="IB61" s="64"/>
      <c r="IC61" s="64"/>
      <c r="ID61" s="65"/>
      <c r="IE61" s="65"/>
      <c r="IF61" s="66"/>
      <c r="IG61" s="66"/>
      <c r="IH61" s="17"/>
      <c r="II61" s="67"/>
      <c r="IJ61" s="62"/>
      <c r="IK61" s="63"/>
    </row>
    <row r="62" spans="1:245">
      <c r="A62" s="33"/>
      <c r="B62" s="33"/>
      <c r="C62" s="33"/>
      <c r="D62" s="33"/>
      <c r="E62" s="46"/>
      <c r="F62" s="46"/>
      <c r="G62" s="50"/>
      <c r="H62" s="50"/>
      <c r="I62" s="32"/>
      <c r="J62" s="32"/>
      <c r="K62" s="58"/>
    </row>
    <row r="63" spans="1:245" ht="12.95">
      <c r="A63" s="43" t="s">
        <v>86</v>
      </c>
      <c r="B63" s="43"/>
      <c r="C63" s="26"/>
      <c r="D63" s="29"/>
      <c r="E63" s="47">
        <v>23020</v>
      </c>
      <c r="F63" s="47">
        <v>0</v>
      </c>
      <c r="G63" s="28"/>
      <c r="H63" s="27"/>
      <c r="I63" s="26"/>
      <c r="J63" s="26"/>
      <c r="K63" s="26" t="s">
        <v>127</v>
      </c>
    </row>
    <row r="64" spans="1:245">
      <c r="A64" s="33"/>
      <c r="B64" s="33"/>
      <c r="C64" s="33"/>
      <c r="D64" s="33"/>
      <c r="E64" s="46"/>
      <c r="F64" s="46"/>
      <c r="G64" s="50"/>
      <c r="H64" s="50"/>
      <c r="I64" s="32"/>
      <c r="J64" s="32"/>
      <c r="K64" s="58"/>
    </row>
    <row r="65" spans="1:245" ht="12.95">
      <c r="A65" s="44" t="s">
        <v>128</v>
      </c>
      <c r="B65" s="44"/>
      <c r="C65" s="23"/>
      <c r="D65" s="23"/>
      <c r="E65" s="49">
        <f>+E66+E75</f>
        <v>3102300</v>
      </c>
      <c r="F65" s="49">
        <f>+F66+F75</f>
        <v>3096045.08</v>
      </c>
      <c r="G65" s="38">
        <f>+F65/E65</f>
        <v>0.99798377977629504</v>
      </c>
      <c r="H65" s="24"/>
      <c r="I65" s="23"/>
      <c r="J65" s="23"/>
      <c r="K65" s="23"/>
    </row>
    <row r="66" spans="1:245" ht="12.95">
      <c r="A66" s="43" t="s">
        <v>21</v>
      </c>
      <c r="B66" s="43"/>
      <c r="C66" s="26"/>
      <c r="D66" s="29"/>
      <c r="E66" s="47">
        <f>SUM(E67:E73)</f>
        <v>2947600</v>
      </c>
      <c r="F66" s="47">
        <f>SUM(F67:F73)</f>
        <v>2947600</v>
      </c>
      <c r="G66" s="39">
        <f>+F66/E66</f>
        <v>1</v>
      </c>
      <c r="H66" s="27"/>
      <c r="I66" s="26"/>
      <c r="J66" s="26"/>
      <c r="K66" s="26"/>
    </row>
    <row r="67" spans="1:245" ht="42">
      <c r="A67" s="58" t="s">
        <v>28</v>
      </c>
      <c r="B67" s="58" t="s">
        <v>58</v>
      </c>
      <c r="C67" s="58" t="s">
        <v>129</v>
      </c>
      <c r="D67" s="45" t="s">
        <v>130</v>
      </c>
      <c r="E67" s="59">
        <v>297800</v>
      </c>
      <c r="F67" s="59">
        <v>297800</v>
      </c>
      <c r="G67" s="60">
        <f>+F67/E67</f>
        <v>1</v>
      </c>
      <c r="H67" s="60">
        <v>1</v>
      </c>
      <c r="I67" s="61">
        <v>1</v>
      </c>
      <c r="J67" s="61" t="s">
        <v>26</v>
      </c>
      <c r="K67" s="58" t="s">
        <v>27</v>
      </c>
      <c r="L67" s="62"/>
      <c r="M67" s="62"/>
      <c r="N67" s="63"/>
      <c r="O67" s="16"/>
      <c r="P67" s="64"/>
      <c r="Q67" s="64"/>
      <c r="R67" s="65"/>
      <c r="S67" s="65"/>
      <c r="T67" s="66"/>
      <c r="U67" s="66"/>
      <c r="V67" s="17"/>
      <c r="W67" s="67"/>
      <c r="X67" s="62"/>
      <c r="Y67" s="63"/>
      <c r="Z67" s="16"/>
      <c r="AA67" s="64"/>
      <c r="AB67" s="64"/>
      <c r="AC67" s="65"/>
      <c r="AD67" s="65"/>
      <c r="AE67" s="66"/>
      <c r="AF67" s="66"/>
      <c r="AG67" s="17"/>
      <c r="AH67" s="67"/>
      <c r="AI67" s="62"/>
      <c r="AJ67" s="63"/>
      <c r="AK67" s="16"/>
      <c r="AL67" s="64"/>
      <c r="AM67" s="64"/>
      <c r="AN67" s="65"/>
      <c r="AO67" s="65"/>
      <c r="AP67" s="66"/>
      <c r="AQ67" s="66"/>
      <c r="AR67" s="17"/>
      <c r="AS67" s="67"/>
      <c r="AT67" s="62"/>
      <c r="AU67" s="63"/>
      <c r="AV67" s="16"/>
      <c r="AW67" s="64"/>
      <c r="AX67" s="64"/>
      <c r="AY67" s="65"/>
      <c r="AZ67" s="65"/>
      <c r="BA67" s="66"/>
      <c r="BB67" s="66"/>
      <c r="BC67" s="17"/>
      <c r="BD67" s="67"/>
      <c r="BE67" s="62"/>
      <c r="BF67" s="63"/>
      <c r="BG67" s="16"/>
      <c r="BH67" s="64"/>
      <c r="BI67" s="64"/>
      <c r="BJ67" s="65"/>
      <c r="BK67" s="65"/>
      <c r="BL67" s="66"/>
      <c r="BM67" s="66"/>
      <c r="BN67" s="17"/>
      <c r="BO67" s="67"/>
      <c r="BP67" s="62"/>
      <c r="BQ67" s="63"/>
      <c r="BR67" s="16"/>
      <c r="BS67" s="64"/>
      <c r="BT67" s="64"/>
      <c r="BU67" s="65"/>
      <c r="BV67" s="65"/>
      <c r="BW67" s="66"/>
      <c r="BX67" s="66"/>
      <c r="BY67" s="17"/>
      <c r="BZ67" s="67"/>
      <c r="CA67" s="62"/>
      <c r="CB67" s="63"/>
      <c r="CC67" s="16"/>
      <c r="CD67" s="64"/>
      <c r="CE67" s="64"/>
      <c r="CF67" s="65"/>
      <c r="CG67" s="65"/>
      <c r="CH67" s="66"/>
      <c r="CI67" s="66"/>
      <c r="CJ67" s="17"/>
      <c r="CK67" s="67"/>
      <c r="CL67" s="62"/>
      <c r="CM67" s="63"/>
      <c r="CN67" s="16"/>
      <c r="CO67" s="64"/>
      <c r="CP67" s="64"/>
      <c r="CQ67" s="65"/>
      <c r="CR67" s="65"/>
      <c r="CS67" s="66"/>
      <c r="CT67" s="66"/>
      <c r="CU67" s="17"/>
      <c r="CV67" s="67"/>
      <c r="CW67" s="62"/>
      <c r="CX67" s="63"/>
      <c r="CY67" s="16"/>
      <c r="CZ67" s="64"/>
      <c r="DA67" s="64"/>
      <c r="DB67" s="65"/>
      <c r="DC67" s="65"/>
      <c r="DD67" s="66"/>
      <c r="DE67" s="66"/>
      <c r="DF67" s="17"/>
      <c r="DG67" s="67"/>
      <c r="DH67" s="62"/>
      <c r="DI67" s="63"/>
      <c r="DJ67" s="16"/>
      <c r="DK67" s="64"/>
      <c r="DL67" s="64"/>
      <c r="DM67" s="65"/>
      <c r="DN67" s="65"/>
      <c r="DO67" s="66"/>
      <c r="DP67" s="66"/>
      <c r="DQ67" s="17"/>
      <c r="DR67" s="67"/>
      <c r="DS67" s="62"/>
      <c r="DT67" s="63"/>
      <c r="DU67" s="16"/>
      <c r="DV67" s="64"/>
      <c r="DW67" s="64"/>
      <c r="DX67" s="65"/>
      <c r="DY67" s="65"/>
      <c r="DZ67" s="66"/>
      <c r="EA67" s="66"/>
      <c r="EB67" s="17"/>
      <c r="EC67" s="67"/>
      <c r="ED67" s="62"/>
      <c r="EE67" s="63"/>
      <c r="EF67" s="16"/>
      <c r="EG67" s="64"/>
      <c r="EH67" s="64"/>
      <c r="EI67" s="65"/>
      <c r="EJ67" s="65"/>
      <c r="EK67" s="66"/>
      <c r="EL67" s="66"/>
      <c r="EM67" s="17"/>
      <c r="EN67" s="67"/>
      <c r="EO67" s="62"/>
      <c r="EP67" s="63"/>
      <c r="EQ67" s="16"/>
      <c r="ER67" s="64"/>
      <c r="ES67" s="64"/>
      <c r="ET67" s="65"/>
      <c r="EU67" s="65"/>
      <c r="EV67" s="66"/>
      <c r="EW67" s="66"/>
      <c r="EX67" s="17"/>
      <c r="EY67" s="67"/>
      <c r="EZ67" s="62"/>
      <c r="FA67" s="63"/>
      <c r="FB67" s="16"/>
      <c r="FC67" s="64"/>
      <c r="FD67" s="64"/>
      <c r="FE67" s="65"/>
      <c r="FF67" s="65"/>
      <c r="FG67" s="66"/>
      <c r="FH67" s="66"/>
      <c r="FI67" s="17"/>
      <c r="FJ67" s="67"/>
      <c r="FK67" s="62"/>
      <c r="FL67" s="63"/>
      <c r="FM67" s="16"/>
      <c r="FN67" s="64"/>
      <c r="FO67" s="64"/>
      <c r="FP67" s="65"/>
      <c r="FQ67" s="65"/>
      <c r="FR67" s="66"/>
      <c r="FS67" s="66"/>
      <c r="FT67" s="17"/>
      <c r="FU67" s="67"/>
      <c r="FV67" s="62"/>
      <c r="FW67" s="63"/>
      <c r="FX67" s="16"/>
      <c r="FY67" s="64"/>
      <c r="FZ67" s="64"/>
      <c r="GA67" s="65"/>
      <c r="GB67" s="65"/>
      <c r="GC67" s="66"/>
      <c r="GD67" s="66"/>
      <c r="GE67" s="17"/>
      <c r="GF67" s="67"/>
      <c r="GG67" s="62"/>
      <c r="GH67" s="63"/>
      <c r="GI67" s="16"/>
      <c r="GJ67" s="64"/>
      <c r="GK67" s="64"/>
      <c r="GL67" s="65"/>
      <c r="GM67" s="65"/>
      <c r="GN67" s="66"/>
      <c r="GO67" s="66"/>
      <c r="GP67" s="17"/>
      <c r="GQ67" s="67"/>
      <c r="GR67" s="62"/>
      <c r="GS67" s="63"/>
      <c r="GT67" s="16"/>
      <c r="GU67" s="64"/>
      <c r="GV67" s="64"/>
      <c r="GW67" s="65"/>
      <c r="GX67" s="65"/>
      <c r="GY67" s="66"/>
      <c r="GZ67" s="66"/>
      <c r="HA67" s="17"/>
      <c r="HB67" s="67"/>
      <c r="HC67" s="62"/>
      <c r="HD67" s="63"/>
      <c r="HE67" s="16"/>
      <c r="HF67" s="64"/>
      <c r="HG67" s="64"/>
      <c r="HH67" s="65"/>
      <c r="HI67" s="65"/>
      <c r="HJ67" s="66"/>
      <c r="HK67" s="66"/>
      <c r="HL67" s="17"/>
      <c r="HM67" s="67"/>
      <c r="HN67" s="62"/>
      <c r="HO67" s="63"/>
      <c r="HP67" s="16"/>
      <c r="HQ67" s="64"/>
      <c r="HR67" s="64"/>
      <c r="HS67" s="65"/>
      <c r="HT67" s="65"/>
      <c r="HU67" s="66"/>
      <c r="HV67" s="66"/>
      <c r="HW67" s="17"/>
      <c r="HX67" s="67"/>
      <c r="HY67" s="62"/>
      <c r="HZ67" s="63"/>
      <c r="IA67" s="16"/>
      <c r="IB67" s="64"/>
      <c r="IC67" s="64"/>
      <c r="ID67" s="65"/>
      <c r="IE67" s="65"/>
      <c r="IF67" s="66"/>
      <c r="IG67" s="66"/>
      <c r="IH67" s="17"/>
      <c r="II67" s="67"/>
      <c r="IJ67" s="62"/>
      <c r="IK67" s="63"/>
    </row>
    <row r="68" spans="1:245" ht="42">
      <c r="A68" s="58" t="s">
        <v>131</v>
      </c>
      <c r="B68" s="58" t="s">
        <v>58</v>
      </c>
      <c r="C68" s="58" t="s">
        <v>129</v>
      </c>
      <c r="D68" s="45" t="s">
        <v>132</v>
      </c>
      <c r="E68" s="59">
        <v>500000</v>
      </c>
      <c r="F68" s="59">
        <v>500000</v>
      </c>
      <c r="G68" s="60">
        <f t="shared" ref="G68:G73" si="3">+F68/E68</f>
        <v>1</v>
      </c>
      <c r="H68" s="60">
        <v>1</v>
      </c>
      <c r="I68" s="61">
        <v>1</v>
      </c>
      <c r="J68" s="61" t="s">
        <v>26</v>
      </c>
      <c r="K68" s="58" t="s">
        <v>27</v>
      </c>
    </row>
    <row r="69" spans="1:245" ht="69.95">
      <c r="A69" s="58" t="s">
        <v>133</v>
      </c>
      <c r="B69" s="58" t="s">
        <v>58</v>
      </c>
      <c r="C69" s="58" t="s">
        <v>129</v>
      </c>
      <c r="D69" s="45" t="s">
        <v>134</v>
      </c>
      <c r="E69" s="59">
        <v>450000</v>
      </c>
      <c r="F69" s="59">
        <v>450000</v>
      </c>
      <c r="G69" s="60">
        <f t="shared" si="3"/>
        <v>1</v>
      </c>
      <c r="H69" s="60">
        <v>1</v>
      </c>
      <c r="I69" s="61">
        <v>1</v>
      </c>
      <c r="J69" s="61" t="s">
        <v>26</v>
      </c>
      <c r="K69" s="58" t="s">
        <v>27</v>
      </c>
    </row>
    <row r="70" spans="1:245" ht="69.95">
      <c r="A70" s="58" t="s">
        <v>28</v>
      </c>
      <c r="B70" s="58" t="s">
        <v>58</v>
      </c>
      <c r="C70" s="58" t="s">
        <v>135</v>
      </c>
      <c r="D70" s="45" t="s">
        <v>136</v>
      </c>
      <c r="E70" s="59">
        <v>199800</v>
      </c>
      <c r="F70" s="59">
        <v>199800</v>
      </c>
      <c r="G70" s="60">
        <f t="shared" si="3"/>
        <v>1</v>
      </c>
      <c r="H70" s="60">
        <v>1</v>
      </c>
      <c r="I70" s="61">
        <v>1</v>
      </c>
      <c r="J70" s="61" t="s">
        <v>26</v>
      </c>
      <c r="K70" s="58" t="s">
        <v>27</v>
      </c>
    </row>
    <row r="71" spans="1:245" ht="42">
      <c r="A71" s="58" t="s">
        <v>137</v>
      </c>
      <c r="B71" s="58" t="s">
        <v>58</v>
      </c>
      <c r="C71" s="58" t="s">
        <v>138</v>
      </c>
      <c r="D71" s="45" t="s">
        <v>139</v>
      </c>
      <c r="E71" s="59">
        <v>250000</v>
      </c>
      <c r="F71" s="59">
        <v>250000</v>
      </c>
      <c r="G71" s="60">
        <f>+F71/E71</f>
        <v>1</v>
      </c>
      <c r="H71" s="60">
        <v>1</v>
      </c>
      <c r="I71" s="61">
        <v>1</v>
      </c>
      <c r="J71" s="61" t="s">
        <v>26</v>
      </c>
      <c r="K71" s="58" t="s">
        <v>27</v>
      </c>
    </row>
    <row r="72" spans="1:245" ht="69.95">
      <c r="A72" s="58" t="s">
        <v>137</v>
      </c>
      <c r="B72" s="58" t="s">
        <v>58</v>
      </c>
      <c r="C72" s="58" t="s">
        <v>140</v>
      </c>
      <c r="D72" s="45" t="s">
        <v>141</v>
      </c>
      <c r="E72" s="59">
        <v>250000</v>
      </c>
      <c r="F72" s="59">
        <v>250000</v>
      </c>
      <c r="G72" s="60">
        <f t="shared" si="3"/>
        <v>1</v>
      </c>
      <c r="H72" s="60">
        <v>1</v>
      </c>
      <c r="I72" s="61">
        <v>1</v>
      </c>
      <c r="J72" s="61" t="s">
        <v>26</v>
      </c>
      <c r="K72" s="58" t="s">
        <v>27</v>
      </c>
    </row>
    <row r="73" spans="1:245" ht="56.1">
      <c r="A73" s="58" t="s">
        <v>142</v>
      </c>
      <c r="B73" s="58" t="s">
        <v>58</v>
      </c>
      <c r="C73" s="58" t="s">
        <v>129</v>
      </c>
      <c r="D73" s="45" t="s">
        <v>143</v>
      </c>
      <c r="E73" s="59">
        <v>1000000</v>
      </c>
      <c r="F73" s="59">
        <v>1000000</v>
      </c>
      <c r="G73" s="60">
        <f t="shared" si="3"/>
        <v>1</v>
      </c>
      <c r="H73" s="60">
        <v>1</v>
      </c>
      <c r="I73" s="61">
        <v>1</v>
      </c>
      <c r="J73" s="61" t="s">
        <v>26</v>
      </c>
      <c r="K73" s="58" t="s">
        <v>27</v>
      </c>
    </row>
    <row r="74" spans="1:245" ht="14.1">
      <c r="A74" s="58"/>
      <c r="B74" s="58"/>
      <c r="C74" s="58"/>
      <c r="D74" s="45"/>
      <c r="E74" s="59"/>
      <c r="F74" s="59"/>
      <c r="G74" s="60"/>
      <c r="H74" s="60"/>
      <c r="I74" s="61"/>
      <c r="J74" s="61"/>
      <c r="K74" s="58"/>
    </row>
    <row r="75" spans="1:245" ht="12.95">
      <c r="A75" s="43" t="s">
        <v>86</v>
      </c>
      <c r="B75" s="43"/>
      <c r="C75" s="26"/>
      <c r="D75" s="29"/>
      <c r="E75" s="47">
        <v>154700</v>
      </c>
      <c r="F75" s="48">
        <v>148445.07999999999</v>
      </c>
      <c r="G75" s="28"/>
      <c r="H75" s="27"/>
      <c r="I75" s="26"/>
      <c r="J75" s="26"/>
      <c r="K75" s="26"/>
    </row>
    <row r="76" spans="1:245">
      <c r="A76" s="33"/>
      <c r="B76" s="33"/>
      <c r="C76" s="33"/>
      <c r="D76" s="33"/>
      <c r="E76" s="46"/>
      <c r="F76" s="46"/>
      <c r="G76" s="50"/>
      <c r="H76" s="50"/>
      <c r="I76" s="32"/>
      <c r="J76" s="32"/>
      <c r="K76" s="58"/>
    </row>
    <row r="77" spans="1:245" ht="12.95">
      <c r="A77" s="44" t="s">
        <v>144</v>
      </c>
      <c r="B77" s="44"/>
      <c r="C77" s="23"/>
      <c r="D77" s="23"/>
      <c r="E77" s="49">
        <f>+E78+E87</f>
        <v>1663130.31</v>
      </c>
      <c r="F77" s="49">
        <f>+F78+F87</f>
        <v>1663119.87</v>
      </c>
      <c r="G77" s="40">
        <f t="shared" ref="G77:G85" si="4">+F77/E77</f>
        <v>0.99999372268069608</v>
      </c>
      <c r="H77" s="24">
        <v>1</v>
      </c>
      <c r="I77" s="23"/>
      <c r="J77" s="23"/>
      <c r="K77" s="23"/>
    </row>
    <row r="78" spans="1:245" ht="12.95">
      <c r="A78" s="43" t="s">
        <v>21</v>
      </c>
      <c r="B78" s="43"/>
      <c r="C78" s="26"/>
      <c r="D78" s="29"/>
      <c r="E78" s="47">
        <f>SUM(E79:E85)</f>
        <v>1572157.08</v>
      </c>
      <c r="F78" s="47">
        <f>SUM(F79:F85)</f>
        <v>1572157.08</v>
      </c>
      <c r="G78" s="37">
        <f t="shared" si="4"/>
        <v>1</v>
      </c>
      <c r="H78" s="27"/>
      <c r="I78" s="26"/>
      <c r="J78" s="26"/>
      <c r="K78" s="26"/>
    </row>
    <row r="79" spans="1:245" ht="69.95">
      <c r="A79" s="58" t="s">
        <v>145</v>
      </c>
      <c r="B79" s="58" t="s">
        <v>146</v>
      </c>
      <c r="C79" s="58" t="s">
        <v>147</v>
      </c>
      <c r="D79" s="45" t="s">
        <v>148</v>
      </c>
      <c r="E79" s="59">
        <v>250000</v>
      </c>
      <c r="F79" s="59">
        <v>250000</v>
      </c>
      <c r="G79" s="60">
        <f t="shared" si="4"/>
        <v>1</v>
      </c>
      <c r="H79" s="60">
        <v>1</v>
      </c>
      <c r="I79" s="61">
        <v>1</v>
      </c>
      <c r="J79" s="61" t="s">
        <v>92</v>
      </c>
      <c r="K79" s="58" t="s">
        <v>27</v>
      </c>
      <c r="L79" s="62"/>
      <c r="M79" s="62"/>
      <c r="N79" s="63"/>
      <c r="O79" s="16"/>
      <c r="P79" s="64"/>
      <c r="Q79" s="64"/>
      <c r="R79" s="65"/>
      <c r="S79" s="65"/>
      <c r="T79" s="66"/>
      <c r="U79" s="66"/>
      <c r="V79" s="17"/>
      <c r="W79" s="67"/>
      <c r="X79" s="62"/>
      <c r="Y79" s="63"/>
      <c r="Z79" s="16"/>
      <c r="AA79" s="64"/>
      <c r="AB79" s="64"/>
      <c r="AC79" s="65"/>
      <c r="AD79" s="65"/>
      <c r="AE79" s="66"/>
      <c r="AF79" s="66"/>
      <c r="AG79" s="17"/>
      <c r="AH79" s="67"/>
      <c r="AI79" s="62"/>
      <c r="AJ79" s="63"/>
      <c r="AK79" s="16"/>
      <c r="AL79" s="64"/>
      <c r="AM79" s="64"/>
      <c r="AN79" s="65"/>
      <c r="AO79" s="65"/>
      <c r="AP79" s="66"/>
      <c r="AQ79" s="66"/>
      <c r="AR79" s="17"/>
      <c r="AS79" s="67"/>
      <c r="AT79" s="62"/>
      <c r="AU79" s="63"/>
      <c r="AV79" s="16"/>
      <c r="AW79" s="64"/>
      <c r="AX79" s="64"/>
      <c r="AY79" s="65"/>
      <c r="AZ79" s="65"/>
      <c r="BA79" s="66"/>
      <c r="BB79" s="66"/>
      <c r="BC79" s="17"/>
      <c r="BD79" s="67"/>
      <c r="BE79" s="62"/>
      <c r="BF79" s="63"/>
      <c r="BG79" s="16"/>
      <c r="BH79" s="64"/>
      <c r="BI79" s="64"/>
      <c r="BJ79" s="65"/>
      <c r="BK79" s="65"/>
      <c r="BL79" s="66"/>
      <c r="BM79" s="66"/>
      <c r="BN79" s="17"/>
      <c r="BO79" s="67"/>
      <c r="BP79" s="62"/>
      <c r="BQ79" s="63"/>
      <c r="BR79" s="16"/>
      <c r="BS79" s="64"/>
      <c r="BT79" s="64"/>
      <c r="BU79" s="65"/>
      <c r="BV79" s="65"/>
      <c r="BW79" s="66"/>
      <c r="BX79" s="66"/>
      <c r="BY79" s="17"/>
      <c r="BZ79" s="67"/>
      <c r="CA79" s="62"/>
      <c r="CB79" s="63"/>
      <c r="CC79" s="16"/>
      <c r="CD79" s="64"/>
      <c r="CE79" s="64"/>
      <c r="CF79" s="65"/>
      <c r="CG79" s="65"/>
      <c r="CH79" s="66"/>
      <c r="CI79" s="66"/>
      <c r="CJ79" s="17"/>
      <c r="CK79" s="67"/>
      <c r="CL79" s="62"/>
      <c r="CM79" s="63"/>
      <c r="CN79" s="16"/>
      <c r="CO79" s="64"/>
      <c r="CP79" s="64"/>
      <c r="CQ79" s="65"/>
      <c r="CR79" s="65"/>
      <c r="CS79" s="66"/>
      <c r="CT79" s="66"/>
      <c r="CU79" s="17"/>
      <c r="CV79" s="67"/>
      <c r="CW79" s="62"/>
      <c r="CX79" s="63"/>
      <c r="CY79" s="16"/>
      <c r="CZ79" s="64"/>
      <c r="DA79" s="64"/>
      <c r="DB79" s="65"/>
      <c r="DC79" s="65"/>
      <c r="DD79" s="66"/>
      <c r="DE79" s="66"/>
      <c r="DF79" s="17"/>
      <c r="DG79" s="67"/>
      <c r="DH79" s="62"/>
      <c r="DI79" s="63"/>
      <c r="DJ79" s="16"/>
      <c r="DK79" s="64"/>
      <c r="DL79" s="64"/>
      <c r="DM79" s="65"/>
      <c r="DN79" s="65"/>
      <c r="DO79" s="66"/>
      <c r="DP79" s="66"/>
      <c r="DQ79" s="17"/>
      <c r="DR79" s="67"/>
      <c r="DS79" s="62"/>
      <c r="DT79" s="63"/>
      <c r="DU79" s="16"/>
      <c r="DV79" s="64"/>
      <c r="DW79" s="64"/>
      <c r="DX79" s="65"/>
      <c r="DY79" s="65"/>
      <c r="DZ79" s="66"/>
      <c r="EA79" s="66"/>
      <c r="EB79" s="17"/>
      <c r="EC79" s="67"/>
      <c r="ED79" s="62"/>
      <c r="EE79" s="63"/>
      <c r="EF79" s="16"/>
      <c r="EG79" s="64"/>
      <c r="EH79" s="64"/>
      <c r="EI79" s="65"/>
      <c r="EJ79" s="65"/>
      <c r="EK79" s="66"/>
      <c r="EL79" s="66"/>
      <c r="EM79" s="17"/>
      <c r="EN79" s="67"/>
      <c r="EO79" s="62"/>
      <c r="EP79" s="63"/>
      <c r="EQ79" s="16"/>
      <c r="ER79" s="64"/>
      <c r="ES79" s="64"/>
      <c r="ET79" s="65"/>
      <c r="EU79" s="65"/>
      <c r="EV79" s="66"/>
      <c r="EW79" s="66"/>
      <c r="EX79" s="17"/>
      <c r="EY79" s="67"/>
      <c r="EZ79" s="62"/>
      <c r="FA79" s="63"/>
      <c r="FB79" s="16"/>
      <c r="FC79" s="64"/>
      <c r="FD79" s="64"/>
      <c r="FE79" s="65"/>
      <c r="FF79" s="65"/>
      <c r="FG79" s="66"/>
      <c r="FH79" s="66"/>
      <c r="FI79" s="17"/>
      <c r="FJ79" s="67"/>
      <c r="FK79" s="62"/>
      <c r="FL79" s="63"/>
      <c r="FM79" s="16"/>
      <c r="FN79" s="64"/>
      <c r="FO79" s="64"/>
      <c r="FP79" s="65"/>
      <c r="FQ79" s="65"/>
      <c r="FR79" s="66"/>
      <c r="FS79" s="66"/>
      <c r="FT79" s="17"/>
      <c r="FU79" s="67"/>
      <c r="FV79" s="62"/>
      <c r="FW79" s="63"/>
      <c r="FX79" s="16"/>
      <c r="FY79" s="64"/>
      <c r="FZ79" s="64"/>
      <c r="GA79" s="65"/>
      <c r="GB79" s="65"/>
      <c r="GC79" s="66"/>
      <c r="GD79" s="66"/>
      <c r="GE79" s="17"/>
      <c r="GF79" s="67"/>
      <c r="GG79" s="62"/>
      <c r="GH79" s="63"/>
      <c r="GI79" s="16"/>
      <c r="GJ79" s="64"/>
      <c r="GK79" s="64"/>
      <c r="GL79" s="65"/>
      <c r="GM79" s="65"/>
      <c r="GN79" s="66"/>
      <c r="GO79" s="66"/>
      <c r="GP79" s="17"/>
      <c r="GQ79" s="67"/>
      <c r="GR79" s="62"/>
      <c r="GS79" s="63"/>
      <c r="GT79" s="16"/>
      <c r="GU79" s="64"/>
      <c r="GV79" s="64"/>
      <c r="GW79" s="65"/>
      <c r="GX79" s="65"/>
      <c r="GY79" s="66"/>
      <c r="GZ79" s="66"/>
      <c r="HA79" s="17"/>
      <c r="HB79" s="67"/>
      <c r="HC79" s="62"/>
      <c r="HD79" s="63"/>
      <c r="HE79" s="16"/>
      <c r="HF79" s="64"/>
      <c r="HG79" s="64"/>
      <c r="HH79" s="65"/>
      <c r="HI79" s="65"/>
      <c r="HJ79" s="66"/>
      <c r="HK79" s="66"/>
      <c r="HL79" s="17"/>
      <c r="HM79" s="67"/>
      <c r="HN79" s="62"/>
      <c r="HO79" s="63"/>
      <c r="HP79" s="16"/>
      <c r="HQ79" s="64"/>
      <c r="HR79" s="64"/>
      <c r="HS79" s="65"/>
      <c r="HT79" s="65"/>
      <c r="HU79" s="66"/>
      <c r="HV79" s="66"/>
      <c r="HW79" s="17"/>
      <c r="HX79" s="67"/>
      <c r="HY79" s="62"/>
      <c r="HZ79" s="63"/>
      <c r="IA79" s="16"/>
      <c r="IB79" s="64"/>
      <c r="IC79" s="64"/>
      <c r="ID79" s="65"/>
      <c r="IE79" s="65"/>
      <c r="IF79" s="66"/>
      <c r="IG79" s="66"/>
      <c r="IH79" s="17"/>
      <c r="II79" s="67"/>
      <c r="IJ79" s="62"/>
      <c r="IK79" s="63"/>
    </row>
    <row r="80" spans="1:245" ht="42">
      <c r="A80" s="58" t="s">
        <v>145</v>
      </c>
      <c r="B80" s="58" t="s">
        <v>42</v>
      </c>
      <c r="C80" s="58" t="s">
        <v>149</v>
      </c>
      <c r="D80" s="45" t="s">
        <v>150</v>
      </c>
      <c r="E80" s="59">
        <v>230000</v>
      </c>
      <c r="F80" s="59">
        <v>230000</v>
      </c>
      <c r="G80" s="60">
        <f t="shared" si="4"/>
        <v>1</v>
      </c>
      <c r="H80" s="60">
        <v>1</v>
      </c>
      <c r="I80" s="61">
        <v>1</v>
      </c>
      <c r="J80" s="61" t="s">
        <v>92</v>
      </c>
      <c r="K80" s="58" t="s">
        <v>27</v>
      </c>
    </row>
    <row r="81" spans="1:245" ht="56.1">
      <c r="A81" s="58" t="s">
        <v>145</v>
      </c>
      <c r="B81" s="58" t="s">
        <v>151</v>
      </c>
      <c r="C81" s="58" t="s">
        <v>152</v>
      </c>
      <c r="D81" s="45" t="s">
        <v>153</v>
      </c>
      <c r="E81" s="59">
        <v>270000</v>
      </c>
      <c r="F81" s="59">
        <v>270000</v>
      </c>
      <c r="G81" s="60">
        <f t="shared" si="4"/>
        <v>1</v>
      </c>
      <c r="H81" s="60">
        <v>1</v>
      </c>
      <c r="I81" s="61">
        <v>1</v>
      </c>
      <c r="J81" s="61" t="s">
        <v>92</v>
      </c>
      <c r="K81" s="58" t="s">
        <v>27</v>
      </c>
    </row>
    <row r="82" spans="1:245" ht="56.1">
      <c r="A82" s="58" t="s">
        <v>145</v>
      </c>
      <c r="B82" s="58" t="s">
        <v>154</v>
      </c>
      <c r="C82" s="58" t="s">
        <v>155</v>
      </c>
      <c r="D82" s="45" t="s">
        <v>156</v>
      </c>
      <c r="E82" s="59">
        <v>200000</v>
      </c>
      <c r="F82" s="59">
        <v>200000</v>
      </c>
      <c r="G82" s="60">
        <f t="shared" si="4"/>
        <v>1</v>
      </c>
      <c r="H82" s="60">
        <v>1</v>
      </c>
      <c r="I82" s="61">
        <v>1</v>
      </c>
      <c r="J82" s="61" t="s">
        <v>92</v>
      </c>
      <c r="K82" s="58" t="s">
        <v>27</v>
      </c>
    </row>
    <row r="83" spans="1:245" ht="42">
      <c r="A83" s="58" t="s">
        <v>145</v>
      </c>
      <c r="B83" s="58" t="s">
        <v>154</v>
      </c>
      <c r="C83" s="58" t="s">
        <v>157</v>
      </c>
      <c r="D83" s="45" t="s">
        <v>158</v>
      </c>
      <c r="E83" s="59">
        <v>180000</v>
      </c>
      <c r="F83" s="59">
        <v>180000</v>
      </c>
      <c r="G83" s="60">
        <f t="shared" si="4"/>
        <v>1</v>
      </c>
      <c r="H83" s="60">
        <v>1</v>
      </c>
      <c r="I83" s="61">
        <v>1</v>
      </c>
      <c r="J83" s="61" t="s">
        <v>92</v>
      </c>
      <c r="K83" s="58" t="s">
        <v>27</v>
      </c>
    </row>
    <row r="84" spans="1:245" ht="42">
      <c r="A84" s="58" t="s">
        <v>159</v>
      </c>
      <c r="B84" s="58" t="s">
        <v>160</v>
      </c>
      <c r="C84" s="58" t="s">
        <v>161</v>
      </c>
      <c r="D84" s="45" t="s">
        <v>162</v>
      </c>
      <c r="E84" s="59">
        <v>192157.08</v>
      </c>
      <c r="F84" s="59">
        <v>192157.08</v>
      </c>
      <c r="G84" s="60">
        <f t="shared" si="4"/>
        <v>1</v>
      </c>
      <c r="H84" s="60">
        <v>1</v>
      </c>
      <c r="I84" s="61">
        <v>1</v>
      </c>
      <c r="J84" s="61" t="s">
        <v>92</v>
      </c>
      <c r="K84" s="58" t="s">
        <v>27</v>
      </c>
    </row>
    <row r="85" spans="1:245" ht="27.95">
      <c r="A85" s="58" t="s">
        <v>163</v>
      </c>
      <c r="B85" s="58" t="s">
        <v>151</v>
      </c>
      <c r="C85" s="58" t="s">
        <v>152</v>
      </c>
      <c r="D85" s="45" t="s">
        <v>164</v>
      </c>
      <c r="E85" s="59">
        <v>250000</v>
      </c>
      <c r="F85" s="59">
        <v>250000</v>
      </c>
      <c r="G85" s="60">
        <f t="shared" si="4"/>
        <v>1</v>
      </c>
      <c r="H85" s="60">
        <v>1</v>
      </c>
      <c r="I85" s="61">
        <v>1</v>
      </c>
      <c r="J85" s="61" t="s">
        <v>92</v>
      </c>
      <c r="K85" s="58" t="s">
        <v>27</v>
      </c>
    </row>
    <row r="86" spans="1:245">
      <c r="A86" s="33"/>
      <c r="B86" s="33"/>
      <c r="C86" s="33"/>
      <c r="D86" s="33"/>
      <c r="E86" s="46"/>
      <c r="F86" s="46"/>
      <c r="G86" s="50"/>
      <c r="H86" s="50"/>
      <c r="I86" s="32"/>
      <c r="J86" s="32"/>
      <c r="K86" s="58"/>
    </row>
    <row r="87" spans="1:245" ht="12.95">
      <c r="A87" s="43"/>
      <c r="B87" s="43"/>
      <c r="C87" s="26"/>
      <c r="D87" s="29"/>
      <c r="E87" s="47">
        <v>90973.23</v>
      </c>
      <c r="F87" s="48">
        <v>90962.79</v>
      </c>
      <c r="G87" s="37">
        <f>+F87/E87</f>
        <v>0.99988524096594122</v>
      </c>
      <c r="H87" s="27"/>
      <c r="I87" s="26"/>
      <c r="J87" s="26"/>
      <c r="K87" s="26"/>
    </row>
    <row r="88" spans="1:245">
      <c r="A88" s="33"/>
      <c r="B88" s="33"/>
      <c r="C88" s="33"/>
      <c r="D88" s="51"/>
      <c r="E88" s="46"/>
      <c r="F88" s="46"/>
      <c r="G88" s="50"/>
      <c r="H88" s="50"/>
      <c r="I88" s="32"/>
      <c r="J88" s="32"/>
      <c r="K88" s="58"/>
    </row>
    <row r="89" spans="1:245" ht="12.95">
      <c r="A89" s="44" t="s">
        <v>165</v>
      </c>
      <c r="B89" s="44"/>
      <c r="C89" s="23"/>
      <c r="D89" s="23"/>
      <c r="E89" s="49">
        <f>+E90+E93</f>
        <v>264466</v>
      </c>
      <c r="F89" s="49">
        <f>+F90+F93</f>
        <v>264466</v>
      </c>
      <c r="G89" s="25">
        <f>+F89/E89</f>
        <v>1</v>
      </c>
      <c r="H89" s="24"/>
      <c r="I89" s="23"/>
      <c r="J89" s="23"/>
      <c r="K89" s="23"/>
    </row>
    <row r="90" spans="1:245" ht="12.95">
      <c r="A90" s="43" t="s">
        <v>21</v>
      </c>
      <c r="B90" s="43"/>
      <c r="C90" s="26"/>
      <c r="D90" s="26"/>
      <c r="E90" s="47">
        <f>SUM(E91)</f>
        <v>250000</v>
      </c>
      <c r="F90" s="47">
        <f>SUM(F91)</f>
        <v>250000</v>
      </c>
      <c r="G90" s="28">
        <f>+F90/E90</f>
        <v>1</v>
      </c>
      <c r="H90" s="27"/>
      <c r="I90" s="26"/>
      <c r="J90" s="26"/>
      <c r="K90" s="26"/>
    </row>
    <row r="91" spans="1:245" ht="56.1">
      <c r="A91" s="58" t="s">
        <v>166</v>
      </c>
      <c r="B91" s="58" t="s">
        <v>167</v>
      </c>
      <c r="C91" s="58" t="s">
        <v>168</v>
      </c>
      <c r="D91" s="45" t="s">
        <v>169</v>
      </c>
      <c r="E91" s="59">
        <v>250000</v>
      </c>
      <c r="F91" s="59">
        <v>250000</v>
      </c>
      <c r="G91" s="60">
        <f>+F91/E91</f>
        <v>1</v>
      </c>
      <c r="H91" s="60">
        <v>1</v>
      </c>
      <c r="I91" s="61">
        <v>1</v>
      </c>
      <c r="J91" s="61" t="s">
        <v>26</v>
      </c>
      <c r="K91" s="58" t="s">
        <v>27</v>
      </c>
      <c r="L91" s="62"/>
      <c r="M91" s="62"/>
      <c r="N91" s="63"/>
      <c r="O91" s="16"/>
      <c r="P91" s="64"/>
      <c r="Q91" s="64"/>
      <c r="R91" s="65"/>
      <c r="S91" s="65"/>
      <c r="T91" s="66"/>
      <c r="U91" s="66"/>
      <c r="V91" s="17"/>
      <c r="W91" s="67"/>
      <c r="X91" s="62"/>
      <c r="Y91" s="63"/>
      <c r="Z91" s="16"/>
      <c r="AA91" s="64"/>
      <c r="AB91" s="64"/>
      <c r="AC91" s="65"/>
      <c r="AD91" s="65"/>
      <c r="AE91" s="66"/>
      <c r="AF91" s="66"/>
      <c r="AG91" s="17"/>
      <c r="AH91" s="67"/>
      <c r="AI91" s="62"/>
      <c r="AJ91" s="63"/>
      <c r="AK91" s="16"/>
      <c r="AL91" s="64"/>
      <c r="AM91" s="64"/>
      <c r="AN91" s="65"/>
      <c r="AO91" s="65"/>
      <c r="AP91" s="66"/>
      <c r="AQ91" s="66"/>
      <c r="AR91" s="17"/>
      <c r="AS91" s="67"/>
      <c r="AT91" s="62"/>
      <c r="AU91" s="63"/>
      <c r="AV91" s="16"/>
      <c r="AW91" s="64"/>
      <c r="AX91" s="64"/>
      <c r="AY91" s="65"/>
      <c r="AZ91" s="65"/>
      <c r="BA91" s="66"/>
      <c r="BB91" s="66"/>
      <c r="BC91" s="17"/>
      <c r="BD91" s="67"/>
      <c r="BE91" s="62"/>
      <c r="BF91" s="63"/>
      <c r="BG91" s="16"/>
      <c r="BH91" s="64"/>
      <c r="BI91" s="64"/>
      <c r="BJ91" s="65"/>
      <c r="BK91" s="65"/>
      <c r="BL91" s="66"/>
      <c r="BM91" s="66"/>
      <c r="BN91" s="17"/>
      <c r="BO91" s="67"/>
      <c r="BP91" s="62"/>
      <c r="BQ91" s="63"/>
      <c r="BR91" s="16"/>
      <c r="BS91" s="64"/>
      <c r="BT91" s="64"/>
      <c r="BU91" s="65"/>
      <c r="BV91" s="65"/>
      <c r="BW91" s="66"/>
      <c r="BX91" s="66"/>
      <c r="BY91" s="17"/>
      <c r="BZ91" s="67"/>
      <c r="CA91" s="62"/>
      <c r="CB91" s="63"/>
      <c r="CC91" s="16"/>
      <c r="CD91" s="64"/>
      <c r="CE91" s="64"/>
      <c r="CF91" s="65"/>
      <c r="CG91" s="65"/>
      <c r="CH91" s="66"/>
      <c r="CI91" s="66"/>
      <c r="CJ91" s="17"/>
      <c r="CK91" s="67"/>
      <c r="CL91" s="62"/>
      <c r="CM91" s="63"/>
      <c r="CN91" s="16"/>
      <c r="CO91" s="64"/>
      <c r="CP91" s="64"/>
      <c r="CQ91" s="65"/>
      <c r="CR91" s="65"/>
      <c r="CS91" s="66"/>
      <c r="CT91" s="66"/>
      <c r="CU91" s="17"/>
      <c r="CV91" s="67"/>
      <c r="CW91" s="62"/>
      <c r="CX91" s="63"/>
      <c r="CY91" s="16"/>
      <c r="CZ91" s="64"/>
      <c r="DA91" s="64"/>
      <c r="DB91" s="65"/>
      <c r="DC91" s="65"/>
      <c r="DD91" s="66"/>
      <c r="DE91" s="66"/>
      <c r="DF91" s="17"/>
      <c r="DG91" s="67"/>
      <c r="DH91" s="62"/>
      <c r="DI91" s="63"/>
      <c r="DJ91" s="16"/>
      <c r="DK91" s="64"/>
      <c r="DL91" s="64"/>
      <c r="DM91" s="65"/>
      <c r="DN91" s="65"/>
      <c r="DO91" s="66"/>
      <c r="DP91" s="66"/>
      <c r="DQ91" s="17"/>
      <c r="DR91" s="67"/>
      <c r="DS91" s="62"/>
      <c r="DT91" s="63"/>
      <c r="DU91" s="16"/>
      <c r="DV91" s="64"/>
      <c r="DW91" s="64"/>
      <c r="DX91" s="65"/>
      <c r="DY91" s="65"/>
      <c r="DZ91" s="66"/>
      <c r="EA91" s="66"/>
      <c r="EB91" s="17"/>
      <c r="EC91" s="67"/>
      <c r="ED91" s="62"/>
      <c r="EE91" s="63"/>
      <c r="EF91" s="16"/>
      <c r="EG91" s="64"/>
      <c r="EH91" s="64"/>
      <c r="EI91" s="65"/>
      <c r="EJ91" s="65"/>
      <c r="EK91" s="66"/>
      <c r="EL91" s="66"/>
      <c r="EM91" s="17"/>
      <c r="EN91" s="67"/>
      <c r="EO91" s="62"/>
      <c r="EP91" s="63"/>
      <c r="EQ91" s="16"/>
      <c r="ER91" s="64"/>
      <c r="ES91" s="64"/>
      <c r="ET91" s="65"/>
      <c r="EU91" s="65"/>
      <c r="EV91" s="66"/>
      <c r="EW91" s="66"/>
      <c r="EX91" s="17"/>
      <c r="EY91" s="67"/>
      <c r="EZ91" s="62"/>
      <c r="FA91" s="63"/>
      <c r="FB91" s="16"/>
      <c r="FC91" s="64"/>
      <c r="FD91" s="64"/>
      <c r="FE91" s="65"/>
      <c r="FF91" s="65"/>
      <c r="FG91" s="66"/>
      <c r="FH91" s="66"/>
      <c r="FI91" s="17"/>
      <c r="FJ91" s="67"/>
      <c r="FK91" s="62"/>
      <c r="FL91" s="63"/>
      <c r="FM91" s="16"/>
      <c r="FN91" s="64"/>
      <c r="FO91" s="64"/>
      <c r="FP91" s="65"/>
      <c r="FQ91" s="65"/>
      <c r="FR91" s="66"/>
      <c r="FS91" s="66"/>
      <c r="FT91" s="17"/>
      <c r="FU91" s="67"/>
      <c r="FV91" s="62"/>
      <c r="FW91" s="63"/>
      <c r="FX91" s="16"/>
      <c r="FY91" s="64"/>
      <c r="FZ91" s="64"/>
      <c r="GA91" s="65"/>
      <c r="GB91" s="65"/>
      <c r="GC91" s="66"/>
      <c r="GD91" s="66"/>
      <c r="GE91" s="17"/>
      <c r="GF91" s="67"/>
      <c r="GG91" s="62"/>
      <c r="GH91" s="63"/>
      <c r="GI91" s="16"/>
      <c r="GJ91" s="64"/>
      <c r="GK91" s="64"/>
      <c r="GL91" s="65"/>
      <c r="GM91" s="65"/>
      <c r="GN91" s="66"/>
      <c r="GO91" s="66"/>
      <c r="GP91" s="17"/>
      <c r="GQ91" s="67"/>
      <c r="GR91" s="62"/>
      <c r="GS91" s="63"/>
      <c r="GT91" s="16"/>
      <c r="GU91" s="64"/>
      <c r="GV91" s="64"/>
      <c r="GW91" s="65"/>
      <c r="GX91" s="65"/>
      <c r="GY91" s="66"/>
      <c r="GZ91" s="66"/>
      <c r="HA91" s="17"/>
      <c r="HB91" s="67"/>
      <c r="HC91" s="62"/>
      <c r="HD91" s="63"/>
      <c r="HE91" s="16"/>
      <c r="HF91" s="64"/>
      <c r="HG91" s="64"/>
      <c r="HH91" s="65"/>
      <c r="HI91" s="65"/>
      <c r="HJ91" s="66"/>
      <c r="HK91" s="66"/>
      <c r="HL91" s="17"/>
      <c r="HM91" s="67"/>
      <c r="HN91" s="62"/>
      <c r="HO91" s="63"/>
      <c r="HP91" s="16"/>
      <c r="HQ91" s="64"/>
      <c r="HR91" s="64"/>
      <c r="HS91" s="65"/>
      <c r="HT91" s="65"/>
      <c r="HU91" s="66"/>
      <c r="HV91" s="66"/>
      <c r="HW91" s="17"/>
      <c r="HX91" s="67"/>
      <c r="HY91" s="62"/>
      <c r="HZ91" s="63"/>
      <c r="IA91" s="16"/>
      <c r="IB91" s="64"/>
      <c r="IC91" s="64"/>
      <c r="ID91" s="65"/>
      <c r="IE91" s="65"/>
      <c r="IF91" s="66"/>
      <c r="IG91" s="66"/>
      <c r="IH91" s="17"/>
      <c r="II91" s="67"/>
      <c r="IJ91" s="62"/>
      <c r="IK91" s="63"/>
    </row>
    <row r="92" spans="1:245" ht="12.6">
      <c r="A92" s="58"/>
      <c r="B92" s="58"/>
      <c r="C92" s="41"/>
      <c r="D92" s="58"/>
      <c r="E92" s="52"/>
      <c r="F92" s="73"/>
      <c r="G92" s="60"/>
      <c r="H92" s="60"/>
      <c r="I92" s="61"/>
      <c r="J92" s="61"/>
      <c r="K92" s="58"/>
    </row>
    <row r="93" spans="1:245" ht="12.95">
      <c r="A93" s="43" t="s">
        <v>170</v>
      </c>
      <c r="B93" s="43"/>
      <c r="C93" s="26"/>
      <c r="D93" s="26"/>
      <c r="E93" s="47">
        <v>14466</v>
      </c>
      <c r="F93" s="47">
        <v>14466</v>
      </c>
      <c r="G93" s="28"/>
      <c r="H93" s="27"/>
      <c r="I93" s="26"/>
      <c r="J93" s="26"/>
      <c r="K93" s="26"/>
    </row>
    <row r="94" spans="1:245" ht="12.6">
      <c r="A94" s="58"/>
      <c r="B94" s="58"/>
      <c r="C94" s="53"/>
      <c r="D94" s="58"/>
      <c r="E94" s="74"/>
      <c r="F94" s="75"/>
      <c r="G94" s="76"/>
      <c r="H94" s="76"/>
      <c r="I94" s="61"/>
      <c r="J94" s="61"/>
      <c r="K94" s="58"/>
    </row>
    <row r="95" spans="1:245" ht="12.95">
      <c r="A95" s="44" t="s">
        <v>171</v>
      </c>
      <c r="B95" s="44"/>
      <c r="C95" s="23"/>
      <c r="D95" s="23"/>
      <c r="E95" s="49">
        <f>+E96+E100</f>
        <v>315488</v>
      </c>
      <c r="F95" s="49">
        <f>+F96+F100</f>
        <v>315488</v>
      </c>
      <c r="G95" s="25">
        <f>+F95/E95</f>
        <v>1</v>
      </c>
      <c r="H95" s="24"/>
      <c r="I95" s="23"/>
      <c r="J95" s="23"/>
      <c r="K95" s="23"/>
    </row>
    <row r="96" spans="1:245" ht="12.95">
      <c r="A96" s="43" t="s">
        <v>21</v>
      </c>
      <c r="B96" s="43"/>
      <c r="C96" s="26"/>
      <c r="D96" s="26"/>
      <c r="E96" s="47">
        <f>SUM(E97:E98)</f>
        <v>299500</v>
      </c>
      <c r="F96" s="47">
        <f>SUM(F97:F98)</f>
        <v>299500</v>
      </c>
      <c r="G96" s="28">
        <f>+F96/E96</f>
        <v>1</v>
      </c>
      <c r="H96" s="27"/>
      <c r="I96" s="26"/>
      <c r="J96" s="26"/>
      <c r="K96" s="26"/>
    </row>
    <row r="97" spans="1:245" ht="42">
      <c r="A97" s="58" t="s">
        <v>172</v>
      </c>
      <c r="B97" s="58" t="s">
        <v>173</v>
      </c>
      <c r="C97" s="58" t="s">
        <v>174</v>
      </c>
      <c r="D97" s="45" t="s">
        <v>175</v>
      </c>
      <c r="E97" s="59">
        <v>199500</v>
      </c>
      <c r="F97" s="59">
        <v>199500</v>
      </c>
      <c r="G97" s="60">
        <f>+F97/E97</f>
        <v>1</v>
      </c>
      <c r="H97" s="60">
        <v>1</v>
      </c>
      <c r="I97" s="61">
        <v>1</v>
      </c>
      <c r="J97" s="61" t="s">
        <v>26</v>
      </c>
      <c r="K97" s="58" t="s">
        <v>27</v>
      </c>
      <c r="L97" s="62"/>
      <c r="M97" s="62"/>
      <c r="N97" s="63"/>
      <c r="O97" s="16"/>
      <c r="P97" s="64"/>
      <c r="Q97" s="64"/>
      <c r="R97" s="65"/>
      <c r="S97" s="65"/>
      <c r="T97" s="66"/>
      <c r="U97" s="66"/>
      <c r="V97" s="17"/>
      <c r="W97" s="67"/>
      <c r="X97" s="62"/>
      <c r="Y97" s="63"/>
      <c r="Z97" s="16"/>
      <c r="AA97" s="64"/>
      <c r="AB97" s="64"/>
      <c r="AC97" s="65"/>
      <c r="AD97" s="65"/>
      <c r="AE97" s="66"/>
      <c r="AF97" s="66"/>
      <c r="AG97" s="17"/>
      <c r="AH97" s="67"/>
      <c r="AI97" s="62"/>
      <c r="AJ97" s="63"/>
      <c r="AK97" s="16"/>
      <c r="AL97" s="64"/>
      <c r="AM97" s="64"/>
      <c r="AN97" s="65"/>
      <c r="AO97" s="65"/>
      <c r="AP97" s="66"/>
      <c r="AQ97" s="66"/>
      <c r="AR97" s="17"/>
      <c r="AS97" s="67"/>
      <c r="AT97" s="62"/>
      <c r="AU97" s="63"/>
      <c r="AV97" s="16"/>
      <c r="AW97" s="64"/>
      <c r="AX97" s="64"/>
      <c r="AY97" s="65"/>
      <c r="AZ97" s="65"/>
      <c r="BA97" s="66"/>
      <c r="BB97" s="66"/>
      <c r="BC97" s="17"/>
      <c r="BD97" s="67"/>
      <c r="BE97" s="62"/>
      <c r="BF97" s="63"/>
      <c r="BG97" s="16"/>
      <c r="BH97" s="64"/>
      <c r="BI97" s="64"/>
      <c r="BJ97" s="65"/>
      <c r="BK97" s="65"/>
      <c r="BL97" s="66"/>
      <c r="BM97" s="66"/>
      <c r="BN97" s="17"/>
      <c r="BO97" s="67"/>
      <c r="BP97" s="62"/>
      <c r="BQ97" s="63"/>
      <c r="BR97" s="16"/>
      <c r="BS97" s="64"/>
      <c r="BT97" s="64"/>
      <c r="BU97" s="65"/>
      <c r="BV97" s="65"/>
      <c r="BW97" s="66"/>
      <c r="BX97" s="66"/>
      <c r="BY97" s="17"/>
      <c r="BZ97" s="67"/>
      <c r="CA97" s="62"/>
      <c r="CB97" s="63"/>
      <c r="CC97" s="16"/>
      <c r="CD97" s="64"/>
      <c r="CE97" s="64"/>
      <c r="CF97" s="65"/>
      <c r="CG97" s="65"/>
      <c r="CH97" s="66"/>
      <c r="CI97" s="66"/>
      <c r="CJ97" s="17"/>
      <c r="CK97" s="67"/>
      <c r="CL97" s="62"/>
      <c r="CM97" s="63"/>
      <c r="CN97" s="16"/>
      <c r="CO97" s="64"/>
      <c r="CP97" s="64"/>
      <c r="CQ97" s="65"/>
      <c r="CR97" s="65"/>
      <c r="CS97" s="66"/>
      <c r="CT97" s="66"/>
      <c r="CU97" s="17"/>
      <c r="CV97" s="67"/>
      <c r="CW97" s="62"/>
      <c r="CX97" s="63"/>
      <c r="CY97" s="16"/>
      <c r="CZ97" s="64"/>
      <c r="DA97" s="64"/>
      <c r="DB97" s="65"/>
      <c r="DC97" s="65"/>
      <c r="DD97" s="66"/>
      <c r="DE97" s="66"/>
      <c r="DF97" s="17"/>
      <c r="DG97" s="67"/>
      <c r="DH97" s="62"/>
      <c r="DI97" s="63"/>
      <c r="DJ97" s="16"/>
      <c r="DK97" s="64"/>
      <c r="DL97" s="64"/>
      <c r="DM97" s="65"/>
      <c r="DN97" s="65"/>
      <c r="DO97" s="66"/>
      <c r="DP97" s="66"/>
      <c r="DQ97" s="17"/>
      <c r="DR97" s="67"/>
      <c r="DS97" s="62"/>
      <c r="DT97" s="63"/>
      <c r="DU97" s="16"/>
      <c r="DV97" s="64"/>
      <c r="DW97" s="64"/>
      <c r="DX97" s="65"/>
      <c r="DY97" s="65"/>
      <c r="DZ97" s="66"/>
      <c r="EA97" s="66"/>
      <c r="EB97" s="17"/>
      <c r="EC97" s="67"/>
      <c r="ED97" s="62"/>
      <c r="EE97" s="63"/>
      <c r="EF97" s="16"/>
      <c r="EG97" s="64"/>
      <c r="EH97" s="64"/>
      <c r="EI97" s="65"/>
      <c r="EJ97" s="65"/>
      <c r="EK97" s="66"/>
      <c r="EL97" s="66"/>
      <c r="EM97" s="17"/>
      <c r="EN97" s="67"/>
      <c r="EO97" s="62"/>
      <c r="EP97" s="63"/>
      <c r="EQ97" s="16"/>
      <c r="ER97" s="64"/>
      <c r="ES97" s="64"/>
      <c r="ET97" s="65"/>
      <c r="EU97" s="65"/>
      <c r="EV97" s="66"/>
      <c r="EW97" s="66"/>
      <c r="EX97" s="17"/>
      <c r="EY97" s="67"/>
      <c r="EZ97" s="62"/>
      <c r="FA97" s="63"/>
      <c r="FB97" s="16"/>
      <c r="FC97" s="64"/>
      <c r="FD97" s="64"/>
      <c r="FE97" s="65"/>
      <c r="FF97" s="65"/>
      <c r="FG97" s="66"/>
      <c r="FH97" s="66"/>
      <c r="FI97" s="17"/>
      <c r="FJ97" s="67"/>
      <c r="FK97" s="62"/>
      <c r="FL97" s="63"/>
      <c r="FM97" s="16"/>
      <c r="FN97" s="64"/>
      <c r="FO97" s="64"/>
      <c r="FP97" s="65"/>
      <c r="FQ97" s="65"/>
      <c r="FR97" s="66"/>
      <c r="FS97" s="66"/>
      <c r="FT97" s="17"/>
      <c r="FU97" s="67"/>
      <c r="FV97" s="62"/>
      <c r="FW97" s="63"/>
      <c r="FX97" s="16"/>
      <c r="FY97" s="64"/>
      <c r="FZ97" s="64"/>
      <c r="GA97" s="65"/>
      <c r="GB97" s="65"/>
      <c r="GC97" s="66"/>
      <c r="GD97" s="66"/>
      <c r="GE97" s="17"/>
      <c r="GF97" s="67"/>
      <c r="GG97" s="62"/>
      <c r="GH97" s="63"/>
      <c r="GI97" s="16"/>
      <c r="GJ97" s="64"/>
      <c r="GK97" s="64"/>
      <c r="GL97" s="65"/>
      <c r="GM97" s="65"/>
      <c r="GN97" s="66"/>
      <c r="GO97" s="66"/>
      <c r="GP97" s="17"/>
      <c r="GQ97" s="67"/>
      <c r="GR97" s="62"/>
      <c r="GS97" s="63"/>
      <c r="GT97" s="16"/>
      <c r="GU97" s="64"/>
      <c r="GV97" s="64"/>
      <c r="GW97" s="65"/>
      <c r="GX97" s="65"/>
      <c r="GY97" s="66"/>
      <c r="GZ97" s="66"/>
      <c r="HA97" s="17"/>
      <c r="HB97" s="67"/>
      <c r="HC97" s="62"/>
      <c r="HD97" s="63"/>
      <c r="HE97" s="16"/>
      <c r="HF97" s="64"/>
      <c r="HG97" s="64"/>
      <c r="HH97" s="65"/>
      <c r="HI97" s="65"/>
      <c r="HJ97" s="66"/>
      <c r="HK97" s="66"/>
      <c r="HL97" s="17"/>
      <c r="HM97" s="67"/>
      <c r="HN97" s="62"/>
      <c r="HO97" s="63"/>
      <c r="HP97" s="16"/>
      <c r="HQ97" s="64"/>
      <c r="HR97" s="64"/>
      <c r="HS97" s="65"/>
      <c r="HT97" s="65"/>
      <c r="HU97" s="66"/>
      <c r="HV97" s="66"/>
      <c r="HW97" s="17"/>
      <c r="HX97" s="67"/>
      <c r="HY97" s="62"/>
      <c r="HZ97" s="63"/>
      <c r="IA97" s="16"/>
      <c r="IB97" s="64"/>
      <c r="IC97" s="64"/>
      <c r="ID97" s="65"/>
      <c r="IE97" s="65"/>
      <c r="IF97" s="66"/>
      <c r="IG97" s="66"/>
      <c r="IH97" s="17"/>
      <c r="II97" s="67"/>
      <c r="IJ97" s="62"/>
      <c r="IK97" s="63"/>
    </row>
    <row r="98" spans="1:245" ht="42">
      <c r="A98" s="58" t="s">
        <v>172</v>
      </c>
      <c r="B98" s="58" t="s">
        <v>173</v>
      </c>
      <c r="C98" s="58" t="s">
        <v>174</v>
      </c>
      <c r="D98" s="45" t="s">
        <v>176</v>
      </c>
      <c r="E98" s="59">
        <v>100000</v>
      </c>
      <c r="F98" s="59">
        <v>100000</v>
      </c>
      <c r="G98" s="60">
        <f>+F98/E98</f>
        <v>1</v>
      </c>
      <c r="H98" s="60">
        <v>1</v>
      </c>
      <c r="I98" s="61">
        <v>1</v>
      </c>
      <c r="J98" s="61" t="s">
        <v>26</v>
      </c>
      <c r="K98" s="58" t="s">
        <v>27</v>
      </c>
      <c r="L98" s="62"/>
      <c r="M98" s="62"/>
      <c r="N98" s="63"/>
      <c r="O98" s="16"/>
      <c r="P98" s="64"/>
      <c r="Q98" s="64"/>
      <c r="R98" s="65"/>
      <c r="S98" s="65"/>
      <c r="T98" s="66"/>
      <c r="U98" s="66"/>
      <c r="V98" s="17"/>
      <c r="W98" s="67"/>
      <c r="X98" s="62"/>
      <c r="Y98" s="63"/>
      <c r="Z98" s="16"/>
      <c r="AA98" s="64"/>
      <c r="AB98" s="64"/>
      <c r="AC98" s="65"/>
      <c r="AD98" s="65"/>
      <c r="AE98" s="66"/>
      <c r="AF98" s="66"/>
      <c r="AG98" s="17"/>
      <c r="AH98" s="67"/>
      <c r="AI98" s="62"/>
      <c r="AJ98" s="63"/>
      <c r="AK98" s="16"/>
      <c r="AL98" s="64"/>
      <c r="AM98" s="64"/>
      <c r="AN98" s="65"/>
      <c r="AO98" s="65"/>
      <c r="AP98" s="66"/>
      <c r="AQ98" s="66"/>
      <c r="AR98" s="17"/>
      <c r="AS98" s="67"/>
      <c r="AT98" s="62"/>
      <c r="AU98" s="63"/>
      <c r="AV98" s="16"/>
      <c r="AW98" s="64"/>
      <c r="AX98" s="64"/>
      <c r="AY98" s="65"/>
      <c r="AZ98" s="65"/>
      <c r="BA98" s="66"/>
      <c r="BB98" s="66"/>
      <c r="BC98" s="17"/>
      <c r="BD98" s="67"/>
      <c r="BE98" s="62"/>
      <c r="BF98" s="63"/>
      <c r="BG98" s="16"/>
      <c r="BH98" s="64"/>
      <c r="BI98" s="64"/>
      <c r="BJ98" s="65"/>
      <c r="BK98" s="65"/>
      <c r="BL98" s="66"/>
      <c r="BM98" s="66"/>
      <c r="BN98" s="17"/>
      <c r="BO98" s="67"/>
      <c r="BP98" s="62"/>
      <c r="BQ98" s="63"/>
      <c r="BR98" s="16"/>
      <c r="BS98" s="64"/>
      <c r="BT98" s="64"/>
      <c r="BU98" s="65"/>
      <c r="BV98" s="65"/>
      <c r="BW98" s="66"/>
      <c r="BX98" s="66"/>
      <c r="BY98" s="17"/>
      <c r="BZ98" s="67"/>
      <c r="CA98" s="62"/>
      <c r="CB98" s="63"/>
      <c r="CC98" s="16"/>
      <c r="CD98" s="64"/>
      <c r="CE98" s="64"/>
      <c r="CF98" s="65"/>
      <c r="CG98" s="65"/>
      <c r="CH98" s="66"/>
      <c r="CI98" s="66"/>
      <c r="CJ98" s="17"/>
      <c r="CK98" s="67"/>
      <c r="CL98" s="62"/>
      <c r="CM98" s="63"/>
      <c r="CN98" s="16"/>
      <c r="CO98" s="64"/>
      <c r="CP98" s="64"/>
      <c r="CQ98" s="65"/>
      <c r="CR98" s="65"/>
      <c r="CS98" s="66"/>
      <c r="CT98" s="66"/>
      <c r="CU98" s="17"/>
      <c r="CV98" s="67"/>
      <c r="CW98" s="62"/>
      <c r="CX98" s="63"/>
      <c r="CY98" s="16"/>
      <c r="CZ98" s="64"/>
      <c r="DA98" s="64"/>
      <c r="DB98" s="65"/>
      <c r="DC98" s="65"/>
      <c r="DD98" s="66"/>
      <c r="DE98" s="66"/>
      <c r="DF98" s="17"/>
      <c r="DG98" s="67"/>
      <c r="DH98" s="62"/>
      <c r="DI98" s="63"/>
      <c r="DJ98" s="16"/>
      <c r="DK98" s="64"/>
      <c r="DL98" s="64"/>
      <c r="DM98" s="65"/>
      <c r="DN98" s="65"/>
      <c r="DO98" s="66"/>
      <c r="DP98" s="66"/>
      <c r="DQ98" s="17"/>
      <c r="DR98" s="67"/>
      <c r="DS98" s="62"/>
      <c r="DT98" s="63"/>
      <c r="DU98" s="16"/>
      <c r="DV98" s="64"/>
      <c r="DW98" s="64"/>
      <c r="DX98" s="65"/>
      <c r="DY98" s="65"/>
      <c r="DZ98" s="66"/>
      <c r="EA98" s="66"/>
      <c r="EB98" s="17"/>
      <c r="EC98" s="67"/>
      <c r="ED98" s="62"/>
      <c r="EE98" s="63"/>
      <c r="EF98" s="16"/>
      <c r="EG98" s="64"/>
      <c r="EH98" s="64"/>
      <c r="EI98" s="65"/>
      <c r="EJ98" s="65"/>
      <c r="EK98" s="66"/>
      <c r="EL98" s="66"/>
      <c r="EM98" s="17"/>
      <c r="EN98" s="67"/>
      <c r="EO98" s="62"/>
      <c r="EP98" s="63"/>
      <c r="EQ98" s="16"/>
      <c r="ER98" s="64"/>
      <c r="ES98" s="64"/>
      <c r="ET98" s="65"/>
      <c r="EU98" s="65"/>
      <c r="EV98" s="66"/>
      <c r="EW98" s="66"/>
      <c r="EX98" s="17"/>
      <c r="EY98" s="67"/>
      <c r="EZ98" s="62"/>
      <c r="FA98" s="63"/>
      <c r="FB98" s="16"/>
      <c r="FC98" s="64"/>
      <c r="FD98" s="64"/>
      <c r="FE98" s="65"/>
      <c r="FF98" s="65"/>
      <c r="FG98" s="66"/>
      <c r="FH98" s="66"/>
      <c r="FI98" s="17"/>
      <c r="FJ98" s="67"/>
      <c r="FK98" s="62"/>
      <c r="FL98" s="63"/>
      <c r="FM98" s="16"/>
      <c r="FN98" s="64"/>
      <c r="FO98" s="64"/>
      <c r="FP98" s="65"/>
      <c r="FQ98" s="65"/>
      <c r="FR98" s="66"/>
      <c r="FS98" s="66"/>
      <c r="FT98" s="17"/>
      <c r="FU98" s="67"/>
      <c r="FV98" s="62"/>
      <c r="FW98" s="63"/>
      <c r="FX98" s="16"/>
      <c r="FY98" s="64"/>
      <c r="FZ98" s="64"/>
      <c r="GA98" s="65"/>
      <c r="GB98" s="65"/>
      <c r="GC98" s="66"/>
      <c r="GD98" s="66"/>
      <c r="GE98" s="17"/>
      <c r="GF98" s="67"/>
      <c r="GG98" s="62"/>
      <c r="GH98" s="63"/>
      <c r="GI98" s="16"/>
      <c r="GJ98" s="64"/>
      <c r="GK98" s="64"/>
      <c r="GL98" s="65"/>
      <c r="GM98" s="65"/>
      <c r="GN98" s="66"/>
      <c r="GO98" s="66"/>
      <c r="GP98" s="17"/>
      <c r="GQ98" s="67"/>
      <c r="GR98" s="62"/>
      <c r="GS98" s="63"/>
      <c r="GT98" s="16"/>
      <c r="GU98" s="64"/>
      <c r="GV98" s="64"/>
      <c r="GW98" s="65"/>
      <c r="GX98" s="65"/>
      <c r="GY98" s="66"/>
      <c r="GZ98" s="66"/>
      <c r="HA98" s="17"/>
      <c r="HB98" s="67"/>
      <c r="HC98" s="62"/>
      <c r="HD98" s="63"/>
      <c r="HE98" s="16"/>
      <c r="HF98" s="64"/>
      <c r="HG98" s="64"/>
      <c r="HH98" s="65"/>
      <c r="HI98" s="65"/>
      <c r="HJ98" s="66"/>
      <c r="HK98" s="66"/>
      <c r="HL98" s="17"/>
      <c r="HM98" s="67"/>
      <c r="HN98" s="62"/>
      <c r="HO98" s="63"/>
      <c r="HP98" s="16"/>
      <c r="HQ98" s="64"/>
      <c r="HR98" s="64"/>
      <c r="HS98" s="65"/>
      <c r="HT98" s="65"/>
      <c r="HU98" s="66"/>
      <c r="HV98" s="66"/>
      <c r="HW98" s="17"/>
      <c r="HX98" s="67"/>
      <c r="HY98" s="62"/>
      <c r="HZ98" s="63"/>
      <c r="IA98" s="16"/>
      <c r="IB98" s="64"/>
      <c r="IC98" s="64"/>
      <c r="ID98" s="65"/>
      <c r="IE98" s="65"/>
      <c r="IF98" s="66"/>
      <c r="IG98" s="66"/>
      <c r="IH98" s="17"/>
      <c r="II98" s="67"/>
      <c r="IJ98" s="62"/>
      <c r="IK98" s="63"/>
    </row>
    <row r="99" spans="1:245" ht="12.6">
      <c r="A99" s="58"/>
      <c r="B99" s="58"/>
      <c r="C99" s="53"/>
      <c r="D99" s="58"/>
      <c r="E99" s="74"/>
      <c r="F99" s="75"/>
      <c r="G99" s="76"/>
      <c r="H99" s="76"/>
      <c r="I99" s="61"/>
      <c r="J99" s="61"/>
      <c r="K99" s="58"/>
    </row>
    <row r="100" spans="1:245" ht="12.95">
      <c r="A100" s="43" t="s">
        <v>170</v>
      </c>
      <c r="B100" s="43"/>
      <c r="C100" s="26"/>
      <c r="D100" s="26"/>
      <c r="E100" s="47">
        <v>15988</v>
      </c>
      <c r="F100" s="47">
        <v>15988</v>
      </c>
      <c r="G100" s="28"/>
      <c r="H100" s="27"/>
      <c r="I100" s="26"/>
      <c r="J100" s="26"/>
      <c r="K100" s="26"/>
    </row>
    <row r="101" spans="1:245" ht="12.6">
      <c r="A101" s="58"/>
      <c r="B101" s="58"/>
      <c r="C101" s="53"/>
      <c r="D101" s="58"/>
      <c r="E101" s="74"/>
      <c r="F101" s="75"/>
      <c r="G101" s="76"/>
      <c r="H101" s="76"/>
      <c r="I101" s="61"/>
      <c r="J101" s="61"/>
      <c r="K101" s="58"/>
    </row>
    <row r="102" spans="1:245" ht="12.95">
      <c r="A102" s="44" t="s">
        <v>177</v>
      </c>
      <c r="B102" s="44"/>
      <c r="C102" s="23"/>
      <c r="D102" s="23"/>
      <c r="E102" s="49">
        <f>+E103+E107</f>
        <v>687611.16999999993</v>
      </c>
      <c r="F102" s="49">
        <f>+F103+F107</f>
        <v>687611.16999999993</v>
      </c>
      <c r="G102" s="25">
        <f>+F102/E102</f>
        <v>1</v>
      </c>
      <c r="H102" s="24"/>
      <c r="I102" s="23"/>
      <c r="J102" s="23"/>
      <c r="K102" s="23"/>
    </row>
    <row r="103" spans="1:245" ht="12.95">
      <c r="A103" s="43" t="s">
        <v>21</v>
      </c>
      <c r="B103" s="43"/>
      <c r="C103" s="26"/>
      <c r="D103" s="26"/>
      <c r="E103" s="47">
        <f>SUM(E104:E105)</f>
        <v>649999.16999999993</v>
      </c>
      <c r="F103" s="47">
        <f>SUM(F104:F105)</f>
        <v>649999.16999999993</v>
      </c>
      <c r="G103" s="28">
        <f>+F103/E103</f>
        <v>1</v>
      </c>
      <c r="H103" s="27"/>
      <c r="I103" s="26"/>
      <c r="J103" s="26"/>
      <c r="K103" s="26"/>
    </row>
    <row r="104" spans="1:245" ht="42">
      <c r="A104" s="58" t="s">
        <v>178</v>
      </c>
      <c r="B104" s="58" t="s">
        <v>179</v>
      </c>
      <c r="C104" s="58" t="s">
        <v>180</v>
      </c>
      <c r="D104" s="45" t="s">
        <v>181</v>
      </c>
      <c r="E104" s="59">
        <v>449999.17</v>
      </c>
      <c r="F104" s="59">
        <v>449999.17</v>
      </c>
      <c r="G104" s="60">
        <f>+F104/E104</f>
        <v>1</v>
      </c>
      <c r="H104" s="60">
        <v>1</v>
      </c>
      <c r="I104" s="61">
        <v>1</v>
      </c>
      <c r="J104" s="61" t="s">
        <v>26</v>
      </c>
      <c r="K104" s="58" t="s">
        <v>27</v>
      </c>
      <c r="L104" s="62"/>
      <c r="M104" s="62"/>
      <c r="N104" s="63"/>
      <c r="O104" s="16"/>
      <c r="P104" s="64"/>
      <c r="Q104" s="64"/>
      <c r="R104" s="65"/>
      <c r="S104" s="65"/>
      <c r="T104" s="66"/>
      <c r="U104" s="66"/>
      <c r="V104" s="17"/>
      <c r="W104" s="67"/>
      <c r="X104" s="62"/>
      <c r="Y104" s="63"/>
      <c r="Z104" s="16"/>
      <c r="AA104" s="64"/>
      <c r="AB104" s="64"/>
      <c r="AC104" s="65"/>
      <c r="AD104" s="65"/>
      <c r="AE104" s="66"/>
      <c r="AF104" s="66"/>
      <c r="AG104" s="17"/>
      <c r="AH104" s="67"/>
      <c r="AI104" s="62"/>
      <c r="AJ104" s="63"/>
      <c r="AK104" s="16"/>
      <c r="AL104" s="64"/>
      <c r="AM104" s="64"/>
      <c r="AN104" s="65"/>
      <c r="AO104" s="65"/>
      <c r="AP104" s="66"/>
      <c r="AQ104" s="66"/>
      <c r="AR104" s="17"/>
      <c r="AS104" s="67"/>
      <c r="AT104" s="62"/>
      <c r="AU104" s="63"/>
      <c r="AV104" s="16"/>
      <c r="AW104" s="64"/>
      <c r="AX104" s="64"/>
      <c r="AY104" s="65"/>
      <c r="AZ104" s="65"/>
      <c r="BA104" s="66"/>
      <c r="BB104" s="66"/>
      <c r="BC104" s="17"/>
      <c r="BD104" s="67"/>
      <c r="BE104" s="62"/>
      <c r="BF104" s="63"/>
      <c r="BG104" s="16"/>
      <c r="BH104" s="64"/>
      <c r="BI104" s="64"/>
      <c r="BJ104" s="65"/>
      <c r="BK104" s="65"/>
      <c r="BL104" s="66"/>
      <c r="BM104" s="66"/>
      <c r="BN104" s="17"/>
      <c r="BO104" s="67"/>
      <c r="BP104" s="62"/>
      <c r="BQ104" s="63"/>
      <c r="BR104" s="16"/>
      <c r="BS104" s="64"/>
      <c r="BT104" s="64"/>
      <c r="BU104" s="65"/>
      <c r="BV104" s="65"/>
      <c r="BW104" s="66"/>
      <c r="BX104" s="66"/>
      <c r="BY104" s="17"/>
      <c r="BZ104" s="67"/>
      <c r="CA104" s="62"/>
      <c r="CB104" s="63"/>
      <c r="CC104" s="16"/>
      <c r="CD104" s="64"/>
      <c r="CE104" s="64"/>
      <c r="CF104" s="65"/>
      <c r="CG104" s="65"/>
      <c r="CH104" s="66"/>
      <c r="CI104" s="66"/>
      <c r="CJ104" s="17"/>
      <c r="CK104" s="67"/>
      <c r="CL104" s="62"/>
      <c r="CM104" s="63"/>
      <c r="CN104" s="16"/>
      <c r="CO104" s="64"/>
      <c r="CP104" s="64"/>
      <c r="CQ104" s="65"/>
      <c r="CR104" s="65"/>
      <c r="CS104" s="66"/>
      <c r="CT104" s="66"/>
      <c r="CU104" s="17"/>
      <c r="CV104" s="67"/>
      <c r="CW104" s="62"/>
      <c r="CX104" s="63"/>
      <c r="CY104" s="16"/>
      <c r="CZ104" s="64"/>
      <c r="DA104" s="64"/>
      <c r="DB104" s="65"/>
      <c r="DC104" s="65"/>
      <c r="DD104" s="66"/>
      <c r="DE104" s="66"/>
      <c r="DF104" s="17"/>
      <c r="DG104" s="67"/>
      <c r="DH104" s="62"/>
      <c r="DI104" s="63"/>
      <c r="DJ104" s="16"/>
      <c r="DK104" s="64"/>
      <c r="DL104" s="64"/>
      <c r="DM104" s="65"/>
      <c r="DN104" s="65"/>
      <c r="DO104" s="66"/>
      <c r="DP104" s="66"/>
      <c r="DQ104" s="17"/>
      <c r="DR104" s="67"/>
      <c r="DS104" s="62"/>
      <c r="DT104" s="63"/>
      <c r="DU104" s="16"/>
      <c r="DV104" s="64"/>
      <c r="DW104" s="64"/>
      <c r="DX104" s="65"/>
      <c r="DY104" s="65"/>
      <c r="DZ104" s="66"/>
      <c r="EA104" s="66"/>
      <c r="EB104" s="17"/>
      <c r="EC104" s="67"/>
      <c r="ED104" s="62"/>
      <c r="EE104" s="63"/>
      <c r="EF104" s="16"/>
      <c r="EG104" s="64"/>
      <c r="EH104" s="64"/>
      <c r="EI104" s="65"/>
      <c r="EJ104" s="65"/>
      <c r="EK104" s="66"/>
      <c r="EL104" s="66"/>
      <c r="EM104" s="17"/>
      <c r="EN104" s="67"/>
      <c r="EO104" s="62"/>
      <c r="EP104" s="63"/>
      <c r="EQ104" s="16"/>
      <c r="ER104" s="64"/>
      <c r="ES104" s="64"/>
      <c r="ET104" s="65"/>
      <c r="EU104" s="65"/>
      <c r="EV104" s="66"/>
      <c r="EW104" s="66"/>
      <c r="EX104" s="17"/>
      <c r="EY104" s="67"/>
      <c r="EZ104" s="62"/>
      <c r="FA104" s="63"/>
      <c r="FB104" s="16"/>
      <c r="FC104" s="64"/>
      <c r="FD104" s="64"/>
      <c r="FE104" s="65"/>
      <c r="FF104" s="65"/>
      <c r="FG104" s="66"/>
      <c r="FH104" s="66"/>
      <c r="FI104" s="17"/>
      <c r="FJ104" s="67"/>
      <c r="FK104" s="62"/>
      <c r="FL104" s="63"/>
      <c r="FM104" s="16"/>
      <c r="FN104" s="64"/>
      <c r="FO104" s="64"/>
      <c r="FP104" s="65"/>
      <c r="FQ104" s="65"/>
      <c r="FR104" s="66"/>
      <c r="FS104" s="66"/>
      <c r="FT104" s="17"/>
      <c r="FU104" s="67"/>
      <c r="FV104" s="62"/>
      <c r="FW104" s="63"/>
      <c r="FX104" s="16"/>
      <c r="FY104" s="64"/>
      <c r="FZ104" s="64"/>
      <c r="GA104" s="65"/>
      <c r="GB104" s="65"/>
      <c r="GC104" s="66"/>
      <c r="GD104" s="66"/>
      <c r="GE104" s="17"/>
      <c r="GF104" s="67"/>
      <c r="GG104" s="62"/>
      <c r="GH104" s="63"/>
      <c r="GI104" s="16"/>
      <c r="GJ104" s="64"/>
      <c r="GK104" s="64"/>
      <c r="GL104" s="65"/>
      <c r="GM104" s="65"/>
      <c r="GN104" s="66"/>
      <c r="GO104" s="66"/>
      <c r="GP104" s="17"/>
      <c r="GQ104" s="67"/>
      <c r="GR104" s="62"/>
      <c r="GS104" s="63"/>
      <c r="GT104" s="16"/>
      <c r="GU104" s="64"/>
      <c r="GV104" s="64"/>
      <c r="GW104" s="65"/>
      <c r="GX104" s="65"/>
      <c r="GY104" s="66"/>
      <c r="GZ104" s="66"/>
      <c r="HA104" s="17"/>
      <c r="HB104" s="67"/>
      <c r="HC104" s="62"/>
      <c r="HD104" s="63"/>
      <c r="HE104" s="16"/>
      <c r="HF104" s="64"/>
      <c r="HG104" s="64"/>
      <c r="HH104" s="65"/>
      <c r="HI104" s="65"/>
      <c r="HJ104" s="66"/>
      <c r="HK104" s="66"/>
      <c r="HL104" s="17"/>
      <c r="HM104" s="67"/>
      <c r="HN104" s="62"/>
      <c r="HO104" s="63"/>
      <c r="HP104" s="16"/>
      <c r="HQ104" s="64"/>
      <c r="HR104" s="64"/>
      <c r="HS104" s="65"/>
      <c r="HT104" s="65"/>
      <c r="HU104" s="66"/>
      <c r="HV104" s="66"/>
      <c r="HW104" s="17"/>
      <c r="HX104" s="67"/>
      <c r="HY104" s="62"/>
      <c r="HZ104" s="63"/>
      <c r="IA104" s="16"/>
      <c r="IB104" s="64"/>
      <c r="IC104" s="64"/>
      <c r="ID104" s="65"/>
      <c r="IE104" s="65"/>
      <c r="IF104" s="66"/>
      <c r="IG104" s="66"/>
      <c r="IH104" s="17"/>
      <c r="II104" s="67"/>
      <c r="IJ104" s="62"/>
      <c r="IK104" s="63"/>
    </row>
    <row r="105" spans="1:245" ht="69.95">
      <c r="A105" s="58" t="s">
        <v>182</v>
      </c>
      <c r="B105" s="58" t="s">
        <v>151</v>
      </c>
      <c r="C105" s="58" t="s">
        <v>183</v>
      </c>
      <c r="D105" s="45" t="s">
        <v>184</v>
      </c>
      <c r="E105" s="59">
        <v>200000</v>
      </c>
      <c r="F105" s="59">
        <v>200000</v>
      </c>
      <c r="G105" s="60">
        <f>+F105/E105</f>
        <v>1</v>
      </c>
      <c r="H105" s="60">
        <v>1</v>
      </c>
      <c r="I105" s="61">
        <v>1</v>
      </c>
      <c r="J105" s="61" t="s">
        <v>26</v>
      </c>
      <c r="K105" s="58" t="s">
        <v>27</v>
      </c>
    </row>
    <row r="106" spans="1:245" ht="12.6">
      <c r="A106" s="58"/>
      <c r="B106" s="58"/>
      <c r="C106" s="58"/>
      <c r="D106" s="58"/>
      <c r="E106" s="75"/>
      <c r="F106" s="73"/>
      <c r="G106" s="61"/>
      <c r="H106" s="61"/>
      <c r="I106" s="61"/>
      <c r="J106" s="61"/>
      <c r="K106" s="58"/>
    </row>
    <row r="107" spans="1:245" ht="12.95">
      <c r="A107" s="43" t="s">
        <v>170</v>
      </c>
      <c r="B107" s="43"/>
      <c r="C107" s="26"/>
      <c r="D107" s="26"/>
      <c r="E107" s="47">
        <v>37612</v>
      </c>
      <c r="F107" s="47">
        <v>37612</v>
      </c>
      <c r="G107" s="28"/>
      <c r="H107" s="27"/>
      <c r="I107" s="26"/>
      <c r="J107" s="26"/>
      <c r="K107" s="26"/>
    </row>
    <row r="108" spans="1:245">
      <c r="A108" s="33"/>
      <c r="B108" s="33"/>
      <c r="C108" s="33"/>
      <c r="D108" s="33"/>
      <c r="E108" s="46"/>
      <c r="F108" s="46"/>
      <c r="G108" s="50"/>
      <c r="H108" s="50"/>
      <c r="I108" s="32"/>
      <c r="J108" s="32"/>
      <c r="K108" s="58"/>
    </row>
    <row r="109" spans="1:245" ht="12.95">
      <c r="A109" s="44" t="s">
        <v>185</v>
      </c>
      <c r="B109" s="44"/>
      <c r="C109" s="23"/>
      <c r="D109" s="23"/>
      <c r="E109" s="49">
        <f>+E110+E123</f>
        <v>3539299</v>
      </c>
      <c r="F109" s="49">
        <f>+F110+F123</f>
        <v>3206116.33</v>
      </c>
      <c r="G109" s="25">
        <f t="shared" ref="G109:G121" si="5">+F109/E109</f>
        <v>0.90586196023562859</v>
      </c>
      <c r="H109" s="24"/>
      <c r="I109" s="23"/>
      <c r="J109" s="23"/>
      <c r="K109" s="30"/>
    </row>
    <row r="110" spans="1:245" ht="12.95">
      <c r="A110" s="43" t="s">
        <v>21</v>
      </c>
      <c r="B110" s="43"/>
      <c r="C110" s="26"/>
      <c r="D110" s="26"/>
      <c r="E110" s="47">
        <f>SUM(E111:E121)</f>
        <v>3345700</v>
      </c>
      <c r="F110" s="47">
        <f>SUM(F111:F121)</f>
        <v>3095700</v>
      </c>
      <c r="G110" s="28">
        <f t="shared" si="5"/>
        <v>0.92527722150820457</v>
      </c>
      <c r="H110" s="27"/>
      <c r="I110" s="26"/>
      <c r="J110" s="26"/>
      <c r="K110" s="26"/>
    </row>
    <row r="111" spans="1:245" ht="69.95">
      <c r="A111" s="58" t="s">
        <v>186</v>
      </c>
      <c r="B111" s="58" t="s">
        <v>187</v>
      </c>
      <c r="C111" s="58" t="s">
        <v>188</v>
      </c>
      <c r="D111" s="45" t="s">
        <v>189</v>
      </c>
      <c r="E111" s="59">
        <v>500000</v>
      </c>
      <c r="F111" s="59">
        <v>500000</v>
      </c>
      <c r="G111" s="60">
        <f t="shared" si="5"/>
        <v>1</v>
      </c>
      <c r="H111" s="60">
        <v>1</v>
      </c>
      <c r="I111" s="61">
        <v>1</v>
      </c>
      <c r="J111" s="61" t="s">
        <v>92</v>
      </c>
      <c r="K111" s="58" t="s">
        <v>27</v>
      </c>
      <c r="L111" s="62"/>
      <c r="M111" s="62"/>
      <c r="N111" s="63"/>
      <c r="O111" s="16"/>
      <c r="P111" s="64"/>
      <c r="Q111" s="64"/>
      <c r="R111" s="65"/>
      <c r="S111" s="65"/>
      <c r="T111" s="66"/>
      <c r="U111" s="66"/>
      <c r="V111" s="17"/>
      <c r="W111" s="67"/>
      <c r="X111" s="62"/>
      <c r="Y111" s="63"/>
      <c r="Z111" s="16"/>
      <c r="AA111" s="64"/>
      <c r="AB111" s="64"/>
      <c r="AC111" s="65"/>
      <c r="AD111" s="65"/>
      <c r="AE111" s="66"/>
      <c r="AF111" s="66"/>
      <c r="AG111" s="17"/>
      <c r="AH111" s="67"/>
      <c r="AI111" s="62"/>
      <c r="AJ111" s="63"/>
      <c r="AK111" s="16"/>
      <c r="AL111" s="64"/>
      <c r="AM111" s="64"/>
      <c r="AN111" s="65"/>
      <c r="AO111" s="65"/>
      <c r="AP111" s="66"/>
      <c r="AQ111" s="66"/>
      <c r="AR111" s="17"/>
      <c r="AS111" s="67"/>
      <c r="AT111" s="62"/>
      <c r="AU111" s="63"/>
      <c r="AV111" s="16"/>
      <c r="AW111" s="64"/>
      <c r="AX111" s="64"/>
      <c r="AY111" s="65"/>
      <c r="AZ111" s="65"/>
      <c r="BA111" s="66"/>
      <c r="BB111" s="66"/>
      <c r="BC111" s="17"/>
      <c r="BD111" s="67"/>
      <c r="BE111" s="62"/>
      <c r="BF111" s="63"/>
      <c r="BG111" s="16"/>
      <c r="BH111" s="64"/>
      <c r="BI111" s="64"/>
      <c r="BJ111" s="65"/>
      <c r="BK111" s="65"/>
      <c r="BL111" s="66"/>
      <c r="BM111" s="66"/>
      <c r="BN111" s="17"/>
      <c r="BO111" s="67"/>
      <c r="BP111" s="62"/>
      <c r="BQ111" s="63"/>
      <c r="BR111" s="16"/>
      <c r="BS111" s="64"/>
      <c r="BT111" s="64"/>
      <c r="BU111" s="65"/>
      <c r="BV111" s="65"/>
      <c r="BW111" s="66"/>
      <c r="BX111" s="66"/>
      <c r="BY111" s="17"/>
      <c r="BZ111" s="67"/>
      <c r="CA111" s="62"/>
      <c r="CB111" s="63"/>
      <c r="CC111" s="16"/>
      <c r="CD111" s="64"/>
      <c r="CE111" s="64"/>
      <c r="CF111" s="65"/>
      <c r="CG111" s="65"/>
      <c r="CH111" s="66"/>
      <c r="CI111" s="66"/>
      <c r="CJ111" s="17"/>
      <c r="CK111" s="67"/>
      <c r="CL111" s="62"/>
      <c r="CM111" s="63"/>
      <c r="CN111" s="16"/>
      <c r="CO111" s="64"/>
      <c r="CP111" s="64"/>
      <c r="CQ111" s="65"/>
      <c r="CR111" s="65"/>
      <c r="CS111" s="66"/>
      <c r="CT111" s="66"/>
      <c r="CU111" s="17"/>
      <c r="CV111" s="67"/>
      <c r="CW111" s="62"/>
      <c r="CX111" s="63"/>
      <c r="CY111" s="16"/>
      <c r="CZ111" s="64"/>
      <c r="DA111" s="64"/>
      <c r="DB111" s="65"/>
      <c r="DC111" s="65"/>
      <c r="DD111" s="66"/>
      <c r="DE111" s="66"/>
      <c r="DF111" s="17"/>
      <c r="DG111" s="67"/>
      <c r="DH111" s="62"/>
      <c r="DI111" s="63"/>
      <c r="DJ111" s="16"/>
      <c r="DK111" s="64"/>
      <c r="DL111" s="64"/>
      <c r="DM111" s="65"/>
      <c r="DN111" s="65"/>
      <c r="DO111" s="66"/>
      <c r="DP111" s="66"/>
      <c r="DQ111" s="17"/>
      <c r="DR111" s="67"/>
      <c r="DS111" s="62"/>
      <c r="DT111" s="63"/>
      <c r="DU111" s="16"/>
      <c r="DV111" s="64"/>
      <c r="DW111" s="64"/>
      <c r="DX111" s="65"/>
      <c r="DY111" s="65"/>
      <c r="DZ111" s="66"/>
      <c r="EA111" s="66"/>
      <c r="EB111" s="17"/>
      <c r="EC111" s="67"/>
      <c r="ED111" s="62"/>
      <c r="EE111" s="63"/>
      <c r="EF111" s="16"/>
      <c r="EG111" s="64"/>
      <c r="EH111" s="64"/>
      <c r="EI111" s="65"/>
      <c r="EJ111" s="65"/>
      <c r="EK111" s="66"/>
      <c r="EL111" s="66"/>
      <c r="EM111" s="17"/>
      <c r="EN111" s="67"/>
      <c r="EO111" s="62"/>
      <c r="EP111" s="63"/>
      <c r="EQ111" s="16"/>
      <c r="ER111" s="64"/>
      <c r="ES111" s="64"/>
      <c r="ET111" s="65"/>
      <c r="EU111" s="65"/>
      <c r="EV111" s="66"/>
      <c r="EW111" s="66"/>
      <c r="EX111" s="17"/>
      <c r="EY111" s="67"/>
      <c r="EZ111" s="62"/>
      <c r="FA111" s="63"/>
      <c r="FB111" s="16"/>
      <c r="FC111" s="64"/>
      <c r="FD111" s="64"/>
      <c r="FE111" s="65"/>
      <c r="FF111" s="65"/>
      <c r="FG111" s="66"/>
      <c r="FH111" s="66"/>
      <c r="FI111" s="17"/>
      <c r="FJ111" s="67"/>
      <c r="FK111" s="62"/>
      <c r="FL111" s="63"/>
      <c r="FM111" s="16"/>
      <c r="FN111" s="64"/>
      <c r="FO111" s="64"/>
      <c r="FP111" s="65"/>
      <c r="FQ111" s="65"/>
      <c r="FR111" s="66"/>
      <c r="FS111" s="66"/>
      <c r="FT111" s="17"/>
      <c r="FU111" s="67"/>
      <c r="FV111" s="62"/>
      <c r="FW111" s="63"/>
      <c r="FX111" s="16"/>
      <c r="FY111" s="64"/>
      <c r="FZ111" s="64"/>
      <c r="GA111" s="65"/>
      <c r="GB111" s="65"/>
      <c r="GC111" s="66"/>
      <c r="GD111" s="66"/>
      <c r="GE111" s="17"/>
      <c r="GF111" s="67"/>
      <c r="GG111" s="62"/>
      <c r="GH111" s="63"/>
      <c r="GI111" s="16"/>
      <c r="GJ111" s="64"/>
      <c r="GK111" s="64"/>
      <c r="GL111" s="65"/>
      <c r="GM111" s="65"/>
      <c r="GN111" s="66"/>
      <c r="GO111" s="66"/>
      <c r="GP111" s="17"/>
      <c r="GQ111" s="67"/>
      <c r="GR111" s="62"/>
      <c r="GS111" s="63"/>
      <c r="GT111" s="16"/>
      <c r="GU111" s="64"/>
      <c r="GV111" s="64"/>
      <c r="GW111" s="65"/>
      <c r="GX111" s="65"/>
      <c r="GY111" s="66"/>
      <c r="GZ111" s="66"/>
      <c r="HA111" s="17"/>
      <c r="HB111" s="67"/>
      <c r="HC111" s="62"/>
      <c r="HD111" s="63"/>
      <c r="HE111" s="16"/>
      <c r="HF111" s="64"/>
      <c r="HG111" s="64"/>
      <c r="HH111" s="65"/>
      <c r="HI111" s="65"/>
      <c r="HJ111" s="66"/>
      <c r="HK111" s="66"/>
      <c r="HL111" s="17"/>
      <c r="HM111" s="67"/>
      <c r="HN111" s="62"/>
      <c r="HO111" s="63"/>
      <c r="HP111" s="16"/>
      <c r="HQ111" s="64"/>
      <c r="HR111" s="64"/>
      <c r="HS111" s="65"/>
      <c r="HT111" s="65"/>
      <c r="HU111" s="66"/>
      <c r="HV111" s="66"/>
      <c r="HW111" s="17"/>
      <c r="HX111" s="67"/>
      <c r="HY111" s="62"/>
      <c r="HZ111" s="63"/>
      <c r="IA111" s="16"/>
      <c r="IB111" s="64"/>
      <c r="IC111" s="64"/>
      <c r="ID111" s="65"/>
      <c r="IE111" s="65"/>
      <c r="IF111" s="66"/>
      <c r="IG111" s="66"/>
      <c r="IH111" s="17"/>
      <c r="II111" s="67"/>
      <c r="IJ111" s="62"/>
      <c r="IK111" s="63"/>
    </row>
    <row r="112" spans="1:245" ht="56.1">
      <c r="A112" s="58" t="s">
        <v>190</v>
      </c>
      <c r="B112" s="58" t="s">
        <v>187</v>
      </c>
      <c r="C112" s="58" t="s">
        <v>191</v>
      </c>
      <c r="D112" s="45" t="s">
        <v>192</v>
      </c>
      <c r="E112" s="59">
        <v>250000</v>
      </c>
      <c r="F112" s="59"/>
      <c r="G112" s="60"/>
      <c r="H112" s="60"/>
      <c r="I112" s="61"/>
      <c r="J112" s="61"/>
      <c r="K112" s="58" t="s">
        <v>76</v>
      </c>
    </row>
    <row r="113" spans="1:245" ht="56.1">
      <c r="A113" s="58" t="s">
        <v>193</v>
      </c>
      <c r="B113" s="58" t="s">
        <v>187</v>
      </c>
      <c r="C113" s="58" t="s">
        <v>194</v>
      </c>
      <c r="D113" s="45" t="s">
        <v>195</v>
      </c>
      <c r="E113" s="59">
        <v>300000</v>
      </c>
      <c r="F113" s="59">
        <v>300000</v>
      </c>
      <c r="G113" s="60">
        <f t="shared" si="5"/>
        <v>1</v>
      </c>
      <c r="H113" s="60">
        <v>1</v>
      </c>
      <c r="I113" s="61">
        <v>1</v>
      </c>
      <c r="J113" s="61" t="s">
        <v>196</v>
      </c>
      <c r="K113" s="58" t="s">
        <v>27</v>
      </c>
    </row>
    <row r="114" spans="1:245" ht="69.95">
      <c r="A114" s="58" t="s">
        <v>193</v>
      </c>
      <c r="B114" s="58" t="s">
        <v>187</v>
      </c>
      <c r="C114" s="58" t="s">
        <v>197</v>
      </c>
      <c r="D114" s="45" t="s">
        <v>198</v>
      </c>
      <c r="E114" s="59">
        <v>350000</v>
      </c>
      <c r="F114" s="59">
        <v>350000</v>
      </c>
      <c r="G114" s="60">
        <f t="shared" si="5"/>
        <v>1</v>
      </c>
      <c r="H114" s="60">
        <v>1</v>
      </c>
      <c r="I114" s="61">
        <v>1</v>
      </c>
      <c r="J114" s="61" t="s">
        <v>196</v>
      </c>
      <c r="K114" s="58" t="s">
        <v>27</v>
      </c>
    </row>
    <row r="115" spans="1:245" ht="69.95">
      <c r="A115" s="58" t="s">
        <v>193</v>
      </c>
      <c r="B115" s="58" t="s">
        <v>187</v>
      </c>
      <c r="C115" s="58" t="s">
        <v>199</v>
      </c>
      <c r="D115" s="45" t="s">
        <v>200</v>
      </c>
      <c r="E115" s="59">
        <v>250000</v>
      </c>
      <c r="F115" s="59">
        <v>250000</v>
      </c>
      <c r="G115" s="60">
        <f t="shared" si="5"/>
        <v>1</v>
      </c>
      <c r="H115" s="60">
        <v>1</v>
      </c>
      <c r="I115" s="61">
        <v>1</v>
      </c>
      <c r="J115" s="61" t="s">
        <v>196</v>
      </c>
      <c r="K115" s="58" t="s">
        <v>27</v>
      </c>
    </row>
    <row r="116" spans="1:245" ht="69.95">
      <c r="A116" s="58" t="s">
        <v>201</v>
      </c>
      <c r="B116" s="58" t="s">
        <v>187</v>
      </c>
      <c r="C116" s="58" t="s">
        <v>202</v>
      </c>
      <c r="D116" s="45" t="s">
        <v>203</v>
      </c>
      <c r="E116" s="59">
        <v>450000</v>
      </c>
      <c r="F116" s="59">
        <v>450000</v>
      </c>
      <c r="G116" s="60">
        <f t="shared" si="5"/>
        <v>1</v>
      </c>
      <c r="H116" s="60">
        <v>1</v>
      </c>
      <c r="I116" s="61">
        <v>1</v>
      </c>
      <c r="J116" s="61" t="s">
        <v>92</v>
      </c>
      <c r="K116" s="58" t="s">
        <v>27</v>
      </c>
    </row>
    <row r="117" spans="1:245" ht="69.95">
      <c r="A117" s="58" t="s">
        <v>204</v>
      </c>
      <c r="B117" s="58" t="s">
        <v>23</v>
      </c>
      <c r="C117" s="58" t="s">
        <v>205</v>
      </c>
      <c r="D117" s="45" t="s">
        <v>206</v>
      </c>
      <c r="E117" s="59">
        <v>200000</v>
      </c>
      <c r="F117" s="59">
        <v>200000</v>
      </c>
      <c r="G117" s="60">
        <f t="shared" si="5"/>
        <v>1</v>
      </c>
      <c r="H117" s="60">
        <v>1</v>
      </c>
      <c r="I117" s="61">
        <v>1</v>
      </c>
      <c r="J117" s="61" t="s">
        <v>196</v>
      </c>
      <c r="K117" s="58" t="s">
        <v>27</v>
      </c>
    </row>
    <row r="118" spans="1:245" ht="56.1">
      <c r="A118" s="58" t="s">
        <v>204</v>
      </c>
      <c r="B118" s="58" t="s">
        <v>23</v>
      </c>
      <c r="C118" s="58" t="s">
        <v>205</v>
      </c>
      <c r="D118" s="45" t="s">
        <v>207</v>
      </c>
      <c r="E118" s="59">
        <v>300000</v>
      </c>
      <c r="F118" s="59">
        <v>300000</v>
      </c>
      <c r="G118" s="60">
        <f t="shared" si="5"/>
        <v>1</v>
      </c>
      <c r="H118" s="60">
        <v>1</v>
      </c>
      <c r="I118" s="61">
        <v>1</v>
      </c>
      <c r="J118" s="61" t="s">
        <v>196</v>
      </c>
      <c r="K118" s="58" t="s">
        <v>27</v>
      </c>
    </row>
    <row r="119" spans="1:245" ht="50.1">
      <c r="A119" s="58" t="s">
        <v>208</v>
      </c>
      <c r="B119" s="58" t="s">
        <v>187</v>
      </c>
      <c r="C119" s="58" t="s">
        <v>209</v>
      </c>
      <c r="D119" s="45" t="s">
        <v>210</v>
      </c>
      <c r="E119" s="59">
        <v>347700</v>
      </c>
      <c r="F119" s="59">
        <v>347700</v>
      </c>
      <c r="G119" s="60">
        <f t="shared" si="5"/>
        <v>1</v>
      </c>
      <c r="H119" s="60">
        <v>1</v>
      </c>
      <c r="I119" s="61">
        <v>1</v>
      </c>
      <c r="J119" s="61" t="s">
        <v>196</v>
      </c>
      <c r="K119" s="58" t="s">
        <v>27</v>
      </c>
    </row>
    <row r="120" spans="1:245" ht="50.1">
      <c r="A120" s="58" t="s">
        <v>211</v>
      </c>
      <c r="B120" s="58" t="s">
        <v>23</v>
      </c>
      <c r="C120" s="58" t="s">
        <v>205</v>
      </c>
      <c r="D120" s="45" t="s">
        <v>212</v>
      </c>
      <c r="E120" s="59">
        <v>200000</v>
      </c>
      <c r="F120" s="59">
        <v>200000</v>
      </c>
      <c r="G120" s="60">
        <f t="shared" si="5"/>
        <v>1</v>
      </c>
      <c r="H120" s="60">
        <v>1</v>
      </c>
      <c r="I120" s="61">
        <v>1</v>
      </c>
      <c r="J120" s="61" t="s">
        <v>196</v>
      </c>
      <c r="K120" s="58" t="s">
        <v>27</v>
      </c>
    </row>
    <row r="121" spans="1:245" ht="37.5">
      <c r="A121" s="58" t="s">
        <v>213</v>
      </c>
      <c r="B121" s="58" t="s">
        <v>187</v>
      </c>
      <c r="C121" s="58" t="s">
        <v>199</v>
      </c>
      <c r="D121" s="45" t="s">
        <v>214</v>
      </c>
      <c r="E121" s="59">
        <v>198000</v>
      </c>
      <c r="F121" s="59">
        <v>198000</v>
      </c>
      <c r="G121" s="60">
        <f t="shared" si="5"/>
        <v>1</v>
      </c>
      <c r="H121" s="60">
        <v>1</v>
      </c>
      <c r="I121" s="61">
        <v>1</v>
      </c>
      <c r="J121" s="61" t="s">
        <v>196</v>
      </c>
      <c r="K121" s="58" t="s">
        <v>27</v>
      </c>
    </row>
    <row r="122" spans="1:245">
      <c r="A122" s="33"/>
      <c r="B122" s="33"/>
      <c r="C122" s="33"/>
      <c r="D122" s="33"/>
      <c r="E122" s="46"/>
      <c r="F122" s="46"/>
      <c r="G122" s="50"/>
      <c r="H122" s="50"/>
      <c r="I122" s="32"/>
      <c r="J122" s="32"/>
      <c r="K122" s="58"/>
    </row>
    <row r="123" spans="1:245" ht="12.95">
      <c r="A123" s="43" t="s">
        <v>170</v>
      </c>
      <c r="B123" s="43"/>
      <c r="C123" s="26"/>
      <c r="D123" s="26"/>
      <c r="E123" s="47">
        <f>179132.75+14466.25</f>
        <v>193599</v>
      </c>
      <c r="F123" s="48">
        <v>110416.32999999999</v>
      </c>
      <c r="G123" s="28"/>
      <c r="H123" s="27"/>
      <c r="I123" s="26"/>
      <c r="J123" s="26"/>
      <c r="K123" s="26"/>
    </row>
    <row r="124" spans="1:245">
      <c r="A124" s="33"/>
      <c r="B124" s="33"/>
      <c r="C124" s="33"/>
      <c r="D124" s="33"/>
      <c r="E124" s="46"/>
      <c r="F124" s="46"/>
      <c r="G124" s="50"/>
      <c r="H124" s="50"/>
      <c r="I124" s="32"/>
      <c r="J124" s="32"/>
      <c r="K124" s="58"/>
    </row>
    <row r="125" spans="1:245" ht="12.95">
      <c r="A125" s="44" t="s">
        <v>215</v>
      </c>
      <c r="B125" s="44"/>
      <c r="C125" s="23"/>
      <c r="D125" s="23"/>
      <c r="E125" s="49">
        <f>+E126+E139</f>
        <v>3617211.13</v>
      </c>
      <c r="F125" s="49">
        <f>+F126+F139</f>
        <v>3211639.9</v>
      </c>
      <c r="G125" s="42">
        <f>+F125/E125</f>
        <v>0.88787736866219358</v>
      </c>
      <c r="H125" s="24"/>
      <c r="I125" s="23"/>
      <c r="J125" s="23"/>
      <c r="K125" s="30"/>
    </row>
    <row r="126" spans="1:245" ht="12.95">
      <c r="A126" s="43" t="s">
        <v>21</v>
      </c>
      <c r="B126" s="43"/>
      <c r="C126" s="26"/>
      <c r="D126" s="26"/>
      <c r="E126" s="47">
        <f>SUM(E127:E137)</f>
        <v>3419350</v>
      </c>
      <c r="F126" s="47">
        <f>SUM(F127:F137)</f>
        <v>3179350</v>
      </c>
      <c r="G126" s="37">
        <f>+F126/E126</f>
        <v>0.92981122143097372</v>
      </c>
      <c r="H126" s="27"/>
      <c r="I126" s="26"/>
      <c r="J126" s="26"/>
      <c r="K126" s="26"/>
    </row>
    <row r="127" spans="1:245" ht="87.6">
      <c r="A127" s="58" t="s">
        <v>216</v>
      </c>
      <c r="B127" s="58" t="s">
        <v>217</v>
      </c>
      <c r="C127" s="58" t="s">
        <v>218</v>
      </c>
      <c r="D127" s="45" t="s">
        <v>219</v>
      </c>
      <c r="E127" s="59">
        <v>200000</v>
      </c>
      <c r="F127" s="59">
        <v>200000</v>
      </c>
      <c r="G127" s="60">
        <f>+F127/E127</f>
        <v>1</v>
      </c>
      <c r="H127" s="60">
        <v>1</v>
      </c>
      <c r="I127" s="61">
        <v>1</v>
      </c>
      <c r="J127" s="61" t="s">
        <v>220</v>
      </c>
      <c r="K127" s="58" t="s">
        <v>27</v>
      </c>
      <c r="L127" s="62"/>
      <c r="M127" s="62"/>
      <c r="N127" s="63"/>
      <c r="O127" s="16"/>
      <c r="P127" s="64"/>
      <c r="Q127" s="64"/>
      <c r="R127" s="65"/>
      <c r="S127" s="65"/>
      <c r="T127" s="66"/>
      <c r="U127" s="66"/>
      <c r="V127" s="17"/>
      <c r="W127" s="67"/>
      <c r="X127" s="62"/>
      <c r="Y127" s="63"/>
      <c r="Z127" s="16"/>
      <c r="AA127" s="64"/>
      <c r="AB127" s="64"/>
      <c r="AC127" s="65"/>
      <c r="AD127" s="65"/>
      <c r="AE127" s="66"/>
      <c r="AF127" s="66"/>
      <c r="AG127" s="17"/>
      <c r="AH127" s="67"/>
      <c r="AI127" s="62"/>
      <c r="AJ127" s="63"/>
      <c r="AK127" s="16"/>
      <c r="AL127" s="64"/>
      <c r="AM127" s="64"/>
      <c r="AN127" s="65"/>
      <c r="AO127" s="65"/>
      <c r="AP127" s="66"/>
      <c r="AQ127" s="66"/>
      <c r="AR127" s="17"/>
      <c r="AS127" s="67"/>
      <c r="AT127" s="62"/>
      <c r="AU127" s="63"/>
      <c r="AV127" s="16"/>
      <c r="AW127" s="64"/>
      <c r="AX127" s="64"/>
      <c r="AY127" s="65"/>
      <c r="AZ127" s="65"/>
      <c r="BA127" s="66"/>
      <c r="BB127" s="66"/>
      <c r="BC127" s="17"/>
      <c r="BD127" s="67"/>
      <c r="BE127" s="62"/>
      <c r="BF127" s="63"/>
      <c r="BG127" s="16"/>
      <c r="BH127" s="64"/>
      <c r="BI127" s="64"/>
      <c r="BJ127" s="65"/>
      <c r="BK127" s="65"/>
      <c r="BL127" s="66"/>
      <c r="BM127" s="66"/>
      <c r="BN127" s="17"/>
      <c r="BO127" s="67"/>
      <c r="BP127" s="62"/>
      <c r="BQ127" s="63"/>
      <c r="BR127" s="16"/>
      <c r="BS127" s="64"/>
      <c r="BT127" s="64"/>
      <c r="BU127" s="65"/>
      <c r="BV127" s="65"/>
      <c r="BW127" s="66"/>
      <c r="BX127" s="66"/>
      <c r="BY127" s="17"/>
      <c r="BZ127" s="67"/>
      <c r="CA127" s="62"/>
      <c r="CB127" s="63"/>
      <c r="CC127" s="16"/>
      <c r="CD127" s="64"/>
      <c r="CE127" s="64"/>
      <c r="CF127" s="65"/>
      <c r="CG127" s="65"/>
      <c r="CH127" s="66"/>
      <c r="CI127" s="66"/>
      <c r="CJ127" s="17"/>
      <c r="CK127" s="67"/>
      <c r="CL127" s="62"/>
      <c r="CM127" s="63"/>
      <c r="CN127" s="16"/>
      <c r="CO127" s="64"/>
      <c r="CP127" s="64"/>
      <c r="CQ127" s="65"/>
      <c r="CR127" s="65"/>
      <c r="CS127" s="66"/>
      <c r="CT127" s="66"/>
      <c r="CU127" s="17"/>
      <c r="CV127" s="67"/>
      <c r="CW127" s="62"/>
      <c r="CX127" s="63"/>
      <c r="CY127" s="16"/>
      <c r="CZ127" s="64"/>
      <c r="DA127" s="64"/>
      <c r="DB127" s="65"/>
      <c r="DC127" s="65"/>
      <c r="DD127" s="66"/>
      <c r="DE127" s="66"/>
      <c r="DF127" s="17"/>
      <c r="DG127" s="67"/>
      <c r="DH127" s="62"/>
      <c r="DI127" s="63"/>
      <c r="DJ127" s="16"/>
      <c r="DK127" s="64"/>
      <c r="DL127" s="64"/>
      <c r="DM127" s="65"/>
      <c r="DN127" s="65"/>
      <c r="DO127" s="66"/>
      <c r="DP127" s="66"/>
      <c r="DQ127" s="17"/>
      <c r="DR127" s="67"/>
      <c r="DS127" s="62"/>
      <c r="DT127" s="63"/>
      <c r="DU127" s="16"/>
      <c r="DV127" s="64"/>
      <c r="DW127" s="64"/>
      <c r="DX127" s="65"/>
      <c r="DY127" s="65"/>
      <c r="DZ127" s="66"/>
      <c r="EA127" s="66"/>
      <c r="EB127" s="17"/>
      <c r="EC127" s="67"/>
      <c r="ED127" s="62"/>
      <c r="EE127" s="63"/>
      <c r="EF127" s="16"/>
      <c r="EG127" s="64"/>
      <c r="EH127" s="64"/>
      <c r="EI127" s="65"/>
      <c r="EJ127" s="65"/>
      <c r="EK127" s="66"/>
      <c r="EL127" s="66"/>
      <c r="EM127" s="17"/>
      <c r="EN127" s="67"/>
      <c r="EO127" s="62"/>
      <c r="EP127" s="63"/>
      <c r="EQ127" s="16"/>
      <c r="ER127" s="64"/>
      <c r="ES127" s="64"/>
      <c r="ET127" s="65"/>
      <c r="EU127" s="65"/>
      <c r="EV127" s="66"/>
      <c r="EW127" s="66"/>
      <c r="EX127" s="17"/>
      <c r="EY127" s="67"/>
      <c r="EZ127" s="62"/>
      <c r="FA127" s="63"/>
      <c r="FB127" s="16"/>
      <c r="FC127" s="64"/>
      <c r="FD127" s="64"/>
      <c r="FE127" s="65"/>
      <c r="FF127" s="65"/>
      <c r="FG127" s="66"/>
      <c r="FH127" s="66"/>
      <c r="FI127" s="17"/>
      <c r="FJ127" s="67"/>
      <c r="FK127" s="62"/>
      <c r="FL127" s="63"/>
      <c r="FM127" s="16"/>
      <c r="FN127" s="64"/>
      <c r="FO127" s="64"/>
      <c r="FP127" s="65"/>
      <c r="FQ127" s="65"/>
      <c r="FR127" s="66"/>
      <c r="FS127" s="66"/>
      <c r="FT127" s="17"/>
      <c r="FU127" s="67"/>
      <c r="FV127" s="62"/>
      <c r="FW127" s="63"/>
      <c r="FX127" s="16"/>
      <c r="FY127" s="64"/>
      <c r="FZ127" s="64"/>
      <c r="GA127" s="65"/>
      <c r="GB127" s="65"/>
      <c r="GC127" s="66"/>
      <c r="GD127" s="66"/>
      <c r="GE127" s="17"/>
      <c r="GF127" s="67"/>
      <c r="GG127" s="62"/>
      <c r="GH127" s="63"/>
      <c r="GI127" s="16"/>
      <c r="GJ127" s="64"/>
      <c r="GK127" s="64"/>
      <c r="GL127" s="65"/>
      <c r="GM127" s="65"/>
      <c r="GN127" s="66"/>
      <c r="GO127" s="66"/>
      <c r="GP127" s="17"/>
      <c r="GQ127" s="67"/>
      <c r="GR127" s="62"/>
      <c r="GS127" s="63"/>
      <c r="GT127" s="16"/>
      <c r="GU127" s="64"/>
      <c r="GV127" s="64"/>
      <c r="GW127" s="65"/>
      <c r="GX127" s="65"/>
      <c r="GY127" s="66"/>
      <c r="GZ127" s="66"/>
      <c r="HA127" s="17"/>
      <c r="HB127" s="67"/>
      <c r="HC127" s="62"/>
      <c r="HD127" s="63"/>
      <c r="HE127" s="16"/>
      <c r="HF127" s="64"/>
      <c r="HG127" s="64"/>
      <c r="HH127" s="65"/>
      <c r="HI127" s="65"/>
      <c r="HJ127" s="66"/>
      <c r="HK127" s="66"/>
      <c r="HL127" s="17"/>
      <c r="HM127" s="67"/>
      <c r="HN127" s="62"/>
      <c r="HO127" s="63"/>
      <c r="HP127" s="16"/>
      <c r="HQ127" s="64"/>
      <c r="HR127" s="64"/>
      <c r="HS127" s="65"/>
      <c r="HT127" s="65"/>
      <c r="HU127" s="66"/>
      <c r="HV127" s="66"/>
      <c r="HW127" s="17"/>
      <c r="HX127" s="67"/>
      <c r="HY127" s="62"/>
      <c r="HZ127" s="63"/>
      <c r="IA127" s="16"/>
      <c r="IB127" s="64"/>
      <c r="IC127" s="64"/>
      <c r="ID127" s="65"/>
      <c r="IE127" s="65"/>
      <c r="IF127" s="66"/>
      <c r="IG127" s="66"/>
      <c r="IH127" s="17"/>
      <c r="II127" s="67"/>
      <c r="IJ127" s="62"/>
      <c r="IK127" s="63"/>
    </row>
    <row r="128" spans="1:245" ht="56.1">
      <c r="A128" s="58" t="s">
        <v>221</v>
      </c>
      <c r="B128" s="58" t="s">
        <v>217</v>
      </c>
      <c r="C128" s="58" t="s">
        <v>222</v>
      </c>
      <c r="D128" s="45" t="s">
        <v>223</v>
      </c>
      <c r="E128" s="59">
        <v>490000</v>
      </c>
      <c r="F128" s="59">
        <v>490000</v>
      </c>
      <c r="G128" s="60">
        <f t="shared" ref="G128:G137" si="6">+F128/E128</f>
        <v>1</v>
      </c>
      <c r="H128" s="60">
        <v>1</v>
      </c>
      <c r="I128" s="61">
        <v>1</v>
      </c>
      <c r="J128" s="61" t="s">
        <v>220</v>
      </c>
      <c r="K128" s="58" t="s">
        <v>27</v>
      </c>
    </row>
    <row r="129" spans="1:11" ht="56.1">
      <c r="A129" s="58" t="s">
        <v>224</v>
      </c>
      <c r="B129" s="58" t="s">
        <v>217</v>
      </c>
      <c r="C129" s="58" t="s">
        <v>225</v>
      </c>
      <c r="D129" s="45" t="s">
        <v>226</v>
      </c>
      <c r="E129" s="59">
        <v>1200000</v>
      </c>
      <c r="F129" s="59">
        <v>1200000</v>
      </c>
      <c r="G129" s="60">
        <f t="shared" si="6"/>
        <v>1</v>
      </c>
      <c r="H129" s="60">
        <v>1</v>
      </c>
      <c r="I129" s="61">
        <v>1</v>
      </c>
      <c r="J129" s="61" t="s">
        <v>220</v>
      </c>
      <c r="K129" s="58" t="s">
        <v>27</v>
      </c>
    </row>
    <row r="130" spans="1:11" ht="56.1">
      <c r="A130" s="58" t="s">
        <v>221</v>
      </c>
      <c r="B130" s="58" t="s">
        <v>217</v>
      </c>
      <c r="C130" s="58" t="s">
        <v>227</v>
      </c>
      <c r="D130" s="45" t="s">
        <v>228</v>
      </c>
      <c r="E130" s="59">
        <v>150000</v>
      </c>
      <c r="F130" s="59">
        <v>150000</v>
      </c>
      <c r="G130" s="60">
        <f t="shared" si="6"/>
        <v>1</v>
      </c>
      <c r="H130" s="60">
        <v>1</v>
      </c>
      <c r="I130" s="61">
        <v>1</v>
      </c>
      <c r="J130" s="61" t="s">
        <v>220</v>
      </c>
      <c r="K130" s="58" t="s">
        <v>27</v>
      </c>
    </row>
    <row r="131" spans="1:11" ht="41.25" customHeight="1">
      <c r="A131" s="58" t="s">
        <v>221</v>
      </c>
      <c r="B131" s="58" t="s">
        <v>217</v>
      </c>
      <c r="C131" s="58" t="s">
        <v>229</v>
      </c>
      <c r="D131" s="45" t="s">
        <v>230</v>
      </c>
      <c r="E131" s="59">
        <v>110000</v>
      </c>
      <c r="F131" s="59">
        <v>110000</v>
      </c>
      <c r="G131" s="60">
        <f t="shared" si="6"/>
        <v>1</v>
      </c>
      <c r="H131" s="60">
        <v>1</v>
      </c>
      <c r="I131" s="61">
        <v>1</v>
      </c>
      <c r="J131" s="61" t="s">
        <v>220</v>
      </c>
      <c r="K131" s="58" t="s">
        <v>27</v>
      </c>
    </row>
    <row r="132" spans="1:11" ht="56.1">
      <c r="A132" s="58" t="s">
        <v>231</v>
      </c>
      <c r="B132" s="58" t="s">
        <v>217</v>
      </c>
      <c r="C132" s="58" t="s">
        <v>232</v>
      </c>
      <c r="D132" s="45" t="s">
        <v>233</v>
      </c>
      <c r="E132" s="59">
        <v>160000</v>
      </c>
      <c r="F132" s="59">
        <v>160000</v>
      </c>
      <c r="G132" s="60">
        <f t="shared" si="6"/>
        <v>1</v>
      </c>
      <c r="H132" s="60">
        <v>1</v>
      </c>
      <c r="I132" s="61">
        <v>1</v>
      </c>
      <c r="J132" s="61" t="s">
        <v>220</v>
      </c>
      <c r="K132" s="58" t="s">
        <v>27</v>
      </c>
    </row>
    <row r="133" spans="1:11" ht="56.1">
      <c r="A133" s="58" t="s">
        <v>234</v>
      </c>
      <c r="B133" s="58" t="s">
        <v>217</v>
      </c>
      <c r="C133" s="58" t="s">
        <v>235</v>
      </c>
      <c r="D133" s="45" t="s">
        <v>236</v>
      </c>
      <c r="E133" s="59">
        <v>269350</v>
      </c>
      <c r="F133" s="59">
        <v>269350</v>
      </c>
      <c r="G133" s="60">
        <f t="shared" si="6"/>
        <v>1</v>
      </c>
      <c r="H133" s="60">
        <v>1</v>
      </c>
      <c r="I133" s="61">
        <v>1</v>
      </c>
      <c r="J133" s="61" t="s">
        <v>220</v>
      </c>
      <c r="K133" s="58" t="s">
        <v>27</v>
      </c>
    </row>
    <row r="134" spans="1:11" ht="212.45">
      <c r="A134" s="58" t="s">
        <v>237</v>
      </c>
      <c r="B134" s="58" t="s">
        <v>217</v>
      </c>
      <c r="C134" s="58" t="s">
        <v>238</v>
      </c>
      <c r="D134" s="45" t="s">
        <v>239</v>
      </c>
      <c r="E134" s="59"/>
      <c r="F134" s="59"/>
      <c r="G134" s="60"/>
      <c r="H134" s="60"/>
      <c r="I134" s="61"/>
      <c r="J134" s="61"/>
      <c r="K134" s="58" t="s">
        <v>76</v>
      </c>
    </row>
    <row r="135" spans="1:11" ht="56.1">
      <c r="A135" s="58" t="s">
        <v>240</v>
      </c>
      <c r="B135" s="58" t="s">
        <v>179</v>
      </c>
      <c r="C135" s="58" t="s">
        <v>241</v>
      </c>
      <c r="D135" s="45" t="s">
        <v>242</v>
      </c>
      <c r="E135" s="59"/>
      <c r="F135" s="59"/>
      <c r="G135" s="60"/>
      <c r="H135" s="60"/>
      <c r="I135" s="61"/>
      <c r="J135" s="61"/>
      <c r="K135" s="58" t="s">
        <v>76</v>
      </c>
    </row>
    <row r="136" spans="1:11" ht="69.95">
      <c r="A136" s="58" t="s">
        <v>243</v>
      </c>
      <c r="B136" s="58" t="s">
        <v>244</v>
      </c>
      <c r="C136" s="58" t="s">
        <v>245</v>
      </c>
      <c r="D136" s="45" t="s">
        <v>246</v>
      </c>
      <c r="E136" s="59">
        <v>240000</v>
      </c>
      <c r="F136" s="59"/>
      <c r="G136" s="60"/>
      <c r="H136" s="60"/>
      <c r="I136" s="61"/>
      <c r="J136" s="61"/>
      <c r="K136" s="58" t="s">
        <v>76</v>
      </c>
    </row>
    <row r="137" spans="1:11" ht="71.25" customHeight="1">
      <c r="A137" s="58" t="s">
        <v>224</v>
      </c>
      <c r="B137" s="58" t="s">
        <v>217</v>
      </c>
      <c r="C137" s="58" t="s">
        <v>247</v>
      </c>
      <c r="D137" s="45" t="s">
        <v>242</v>
      </c>
      <c r="E137" s="59">
        <v>600000</v>
      </c>
      <c r="F137" s="59">
        <v>600000</v>
      </c>
      <c r="G137" s="60">
        <f t="shared" si="6"/>
        <v>1</v>
      </c>
      <c r="H137" s="60">
        <v>1</v>
      </c>
      <c r="I137" s="61">
        <v>1</v>
      </c>
      <c r="J137" s="61" t="s">
        <v>220</v>
      </c>
      <c r="K137" s="58" t="s">
        <v>27</v>
      </c>
    </row>
    <row r="138" spans="1:11">
      <c r="A138" s="33"/>
      <c r="B138" s="33"/>
      <c r="C138" s="33"/>
      <c r="D138" s="33"/>
      <c r="E138" s="46"/>
      <c r="F138" s="46"/>
      <c r="G138" s="50"/>
      <c r="H138" s="50"/>
      <c r="I138" s="32"/>
      <c r="J138" s="32"/>
      <c r="K138" s="58"/>
    </row>
    <row r="139" spans="1:11" ht="12.95">
      <c r="A139" s="43" t="s">
        <v>170</v>
      </c>
      <c r="B139" s="43"/>
      <c r="C139" s="26"/>
      <c r="D139" s="26"/>
      <c r="E139" s="47">
        <v>197861.13</v>
      </c>
      <c r="F139" s="48">
        <v>32289.9</v>
      </c>
      <c r="G139" s="28"/>
      <c r="H139" s="27"/>
      <c r="I139" s="26"/>
      <c r="J139" s="26"/>
      <c r="K139" s="26"/>
    </row>
    <row r="141" spans="1:11">
      <c r="E141" s="20"/>
      <c r="F141" s="21"/>
      <c r="K141" s="57"/>
    </row>
    <row r="142" spans="1:11">
      <c r="E142" s="22"/>
      <c r="F142" s="21"/>
      <c r="K142" s="57"/>
    </row>
    <row r="144" spans="1:11">
      <c r="F144" s="4"/>
      <c r="K144" s="57"/>
    </row>
    <row r="152" spans="4:4">
      <c r="D152" s="77"/>
    </row>
  </sheetData>
  <mergeCells count="19">
    <mergeCell ref="F7:H8"/>
    <mergeCell ref="I7:J9"/>
    <mergeCell ref="K7:K12"/>
    <mergeCell ref="F9:G9"/>
    <mergeCell ref="H9:H12"/>
    <mergeCell ref="F10:F12"/>
    <mergeCell ref="G10:G12"/>
    <mergeCell ref="I10:I12"/>
    <mergeCell ref="J10:J12"/>
    <mergeCell ref="A7:A12"/>
    <mergeCell ref="B7:B12"/>
    <mergeCell ref="C7:C12"/>
    <mergeCell ref="D7:D12"/>
    <mergeCell ref="E7:E12"/>
    <mergeCell ref="A1:K1"/>
    <mergeCell ref="A2:K2"/>
    <mergeCell ref="A3:K3"/>
    <mergeCell ref="A4:K4"/>
    <mergeCell ref="A5:K5"/>
  </mergeCells>
  <pageMargins left="0.7" right="0.7" top="0.75" bottom="0.75" header="0.3" footer="0.3"/>
  <pageSetup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conanp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avance físico-financiero</dc:title>
  <dc:subject/>
  <dc:creator>davila</dc:creator>
  <cp:keywords/>
  <dc:description/>
  <cp:lastModifiedBy/>
  <cp:revision/>
  <dcterms:created xsi:type="dcterms:W3CDTF">2008-07-14T19:07:38Z</dcterms:created>
  <dcterms:modified xsi:type="dcterms:W3CDTF">2023-11-20T21:51:03Z</dcterms:modified>
  <cp:category/>
  <cp:contentStatus/>
</cp:coreProperties>
</file>